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lena.sarlo\Documents\Junta-Proyecto-Marzo-2016\"/>
    </mc:Choice>
  </mc:AlternateContent>
  <bookViews>
    <workbookView xWindow="0" yWindow="0" windowWidth="23040" windowHeight="10830" tabRatio="480" activeTab="1" xr2:uid="{00000000-000D-0000-FFFF-FFFF00000000}"/>
  </bookViews>
  <sheets>
    <sheet name="Res 2" sheetId="27" r:id="rId1"/>
    <sheet name="Res 3" sheetId="28" r:id="rId2"/>
    <sheet name="Res 4" sheetId="29" r:id="rId3"/>
    <sheet name="Actividades" sheetId="43" r:id="rId4"/>
    <sheet name="Consultorías" sheetId="42" r:id="rId5"/>
  </sheets>
  <calcPr calcId="171027"/>
</workbook>
</file>

<file path=xl/calcChain.xml><?xml version="1.0" encoding="utf-8"?>
<calcChain xmlns="http://schemas.openxmlformats.org/spreadsheetml/2006/main">
  <c r="E35" i="29" l="1"/>
  <c r="G7" i="29"/>
  <c r="E12" i="28"/>
  <c r="F32" i="27" l="1"/>
  <c r="H5" i="27"/>
  <c r="H9" i="27"/>
  <c r="D39" i="29" l="1"/>
  <c r="E16" i="42" l="1"/>
  <c r="E17" i="42"/>
  <c r="E14" i="43"/>
  <c r="E13" i="43"/>
  <c r="E12" i="43"/>
  <c r="E11" i="43"/>
  <c r="E10" i="43"/>
  <c r="E9" i="43"/>
  <c r="E8" i="43"/>
  <c r="E7" i="43"/>
  <c r="E6" i="43"/>
  <c r="E5" i="43"/>
  <c r="E4" i="43"/>
  <c r="E3" i="43"/>
  <c r="E2" i="43"/>
  <c r="E2" i="42"/>
  <c r="E3" i="42"/>
  <c r="E4" i="42"/>
  <c r="E5" i="42"/>
  <c r="E6" i="42"/>
  <c r="E7" i="42"/>
  <c r="E8" i="42"/>
  <c r="E9" i="42"/>
  <c r="E10" i="42"/>
  <c r="E11" i="42"/>
  <c r="E12" i="42"/>
  <c r="E13" i="42"/>
  <c r="E14" i="42"/>
  <c r="E15" i="42"/>
  <c r="E18" i="42"/>
  <c r="E19" i="42"/>
  <c r="E20" i="42"/>
  <c r="G19" i="29" l="1"/>
  <c r="G12" i="29"/>
  <c r="G29" i="29" l="1"/>
  <c r="H16" i="27"/>
  <c r="G24" i="29"/>
  <c r="H25" i="27"/>
  <c r="H22" i="27"/>
  <c r="H13" i="27"/>
  <c r="H20" i="27"/>
  <c r="G35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Malena Sarlo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Malena Sarlo:</t>
        </r>
        <r>
          <rPr>
            <sz val="9"/>
            <color indexed="81"/>
            <rFont val="Tahoma"/>
            <family val="2"/>
          </rPr>
          <t xml:space="preserve">
Puertos serán muelles mercado del marisco y La Boca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</author>
  </authors>
  <commentList>
    <comment ref="B1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Lucas:</t>
        </r>
        <r>
          <rPr>
            <sz val="8"/>
            <color indexed="81"/>
            <rFont val="Tahoma"/>
            <family val="2"/>
          </rPr>
          <t xml:space="preserve">
MTE Es necesario diseñar mecanismos de recurso para valñorar el efecto de la veda en la conservación </t>
        </r>
      </text>
    </comment>
    <comment ref="B15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Lucas:</t>
        </r>
        <r>
          <rPr>
            <sz val="8"/>
            <color indexed="81"/>
            <rFont val="Tahoma"/>
            <family val="2"/>
          </rPr>
          <t xml:space="preserve">
En redacción x MiAmbiente</t>
        </r>
      </text>
    </comment>
  </commentList>
</comments>
</file>

<file path=xl/sharedStrings.xml><?xml version="1.0" encoding="utf-8"?>
<sst xmlns="http://schemas.openxmlformats.org/spreadsheetml/2006/main" count="210" uniqueCount="166">
  <si>
    <t>Indicadores</t>
  </si>
  <si>
    <t>Equipo</t>
  </si>
  <si>
    <t>Viáticos</t>
  </si>
  <si>
    <t>Talleres</t>
  </si>
  <si>
    <t xml:space="preserve">Viáticos </t>
  </si>
  <si>
    <t xml:space="preserve">Viajes </t>
  </si>
  <si>
    <t>Actividades Indicativas</t>
  </si>
  <si>
    <t>Combustible</t>
  </si>
  <si>
    <t>Observación: Product/Res.</t>
  </si>
  <si>
    <t>Víaticos</t>
  </si>
  <si>
    <t>Consultor Individual.</t>
  </si>
  <si>
    <t>Diseño e impresión</t>
  </si>
  <si>
    <t>Infografía (trípticos, POSTERS manual.calcomanías) y mmaterial audiovisual en lengua nativa.Elaboración de material para promover el control y manjo de la especie y mejorar la calidad de vida de los lugareños.</t>
  </si>
  <si>
    <t>Dos (2 sitios Caribe) Talleres de Capacitación_FORMAR GRUPOMONITORESGUNA. Informar sobre la importancia de controlar la población, biología y manejo de la especie e impactos negativos que causa al ecosistema, a la pesca y al turismo.</t>
  </si>
  <si>
    <t>Impresión de doc final</t>
  </si>
  <si>
    <t>aéreo</t>
  </si>
  <si>
    <t>terrestre</t>
  </si>
  <si>
    <t>acuático</t>
  </si>
  <si>
    <t>Transporte aéreo</t>
  </si>
  <si>
    <t>Transporte terrestrs</t>
  </si>
  <si>
    <t>Transporte Marino</t>
  </si>
  <si>
    <t>Reuniones</t>
  </si>
  <si>
    <t>Dos (2) Talleres de Capacitación.</t>
  </si>
  <si>
    <t>Actividad de cierre con captura y degustación - artesanías (y permiso de scuba)</t>
  </si>
  <si>
    <t>Gastos Consultor</t>
  </si>
  <si>
    <t xml:space="preserve">Inicio </t>
  </si>
  <si>
    <t>Gastos consultor</t>
  </si>
  <si>
    <t xml:space="preserve">fin </t>
  </si>
  <si>
    <t xml:space="preserve">Lanzamiento y divulgación </t>
  </si>
  <si>
    <t xml:space="preserve">equipo y materiales de divulgación </t>
  </si>
  <si>
    <t xml:space="preserve">Bus </t>
  </si>
  <si>
    <t>Monto</t>
  </si>
  <si>
    <t xml:space="preserve">Monto </t>
  </si>
  <si>
    <t>Monto rev. X Act.</t>
  </si>
  <si>
    <t>Resultado 3 Gobernabilidad local fortalecida para la planificación, desarrollo de capacidades y aplicación de políticas en el área piloto de LPA</t>
  </si>
  <si>
    <t>Resultado 4 Prácticas de turismo, pesca y desarrollo inmobiliario amigables a la BD replicables en los tres archipiélagos restantes.</t>
  </si>
  <si>
    <t>Producto</t>
  </si>
  <si>
    <t>145. Producto 2.2 Normas que regulan el turismo y el desarrollo inmobiliario en el área de las islas optimizadas y aclaradas</t>
  </si>
  <si>
    <t>144. Producto 2.1 Estudio Estratégico Ambiental piloto implementado en LPA para planes de turismo y desarrollo inmobiliario</t>
  </si>
  <si>
    <t xml:space="preserve">163. Producto 4.1 Réplica de mejores prácticas de turismo en LPA y Bocas entre operadores de turismo, hotel y promotores de desarrollos inmobiliarios en los cuatro Archipiélagos </t>
  </si>
  <si>
    <t xml:space="preserve">164. Producto 4.2 Capacidad para adoptar mejores prácticas entre partes interesadas clave de pesquería en otros archiíélagos, incrementada (explotar e introducir certificación MSC) </t>
  </si>
  <si>
    <t xml:space="preserve">Se logran reportes de captura. </t>
  </si>
  <si>
    <t>Registro de langosteros completo.</t>
  </si>
  <si>
    <t xml:space="preserve">Consultor </t>
  </si>
  <si>
    <t>2.2.5 (2.1.3)  Divulgación del Plan de Conservación de tortugas marinas</t>
  </si>
  <si>
    <t>4.1.1 (2.1.4) Apoyo y fortalecimiento a los grupos comunitarios en los Archipiélagos de Panamá y áreas de conectividad.</t>
  </si>
  <si>
    <t># de comunidades comienzan a utilizar el pez león con mayor frecuencia el pez león</t>
  </si>
  <si>
    <t>149. Producto 3.1 Presencia institucional de la ARAP y de la ANAM en LPA incrementada</t>
  </si>
  <si>
    <t>150. Producto 3.2 Capacidades institucionales locales reforzadas para monitorear y supervisar el cumplimiento del Plan de Manejo de la ZEM LPA</t>
  </si>
  <si>
    <t>3.1.1 (2.4.1) Identificación de pescadores de langosta en los Archiélagos y expedición de permiso de captura</t>
  </si>
  <si>
    <t xml:space="preserve">DIFINIR CON ARAP </t>
  </si>
  <si>
    <t xml:space="preserve">Fondos Caracterizados / se toma en cuenta insumo para generar normativas. </t>
  </si>
  <si>
    <t>Grupos comunitarios fortalecidos y capacitados en cuanto a mejores prácticas para la conservación d ela biodiversidad.</t>
  </si>
  <si>
    <t xml:space="preserve">Actividades de la coordinación </t>
  </si>
  <si>
    <t># ID</t>
  </si>
  <si>
    <t>4.1.2 (2.1.5) Seguimiento a las acciones de monitoreo de Tortugas Marinas en los Archipiélagos de Panamá y áreas importantes de conectividad. [Giras (3) para monitorear presencia, abundancia, marcaje, tomas de muestras de tejidos y verificar anidación de especies].</t>
  </si>
  <si>
    <r>
      <rPr>
        <b/>
        <i/>
        <u/>
        <sz val="10"/>
        <color theme="0"/>
        <rFont val="Calibri"/>
        <family val="2"/>
        <scheme val="minor"/>
      </rPr>
      <t>Resultado 2</t>
    </r>
    <r>
      <rPr>
        <sz val="10"/>
        <color theme="0"/>
        <rFont val="Calibri"/>
        <family val="2"/>
        <scheme val="minor"/>
      </rPr>
      <t xml:space="preserve"> Políticas y regulaciones sectoriales mejoradas para permitir la transversalización de la conservación de la biodiversidad en las operaciones de la pesca, turismo y desarrollo inmobiliario en los Archiíélagos de Panamá</t>
    </r>
  </si>
  <si>
    <r>
      <t xml:space="preserve">2.2.6  </t>
    </r>
    <r>
      <rPr>
        <b/>
        <sz val="10"/>
        <rFont val="Calibri"/>
        <family val="2"/>
        <scheme val="minor"/>
      </rPr>
      <t>Plan de Acción</t>
    </r>
    <r>
      <rPr>
        <sz val="10"/>
        <rFont val="Calibri"/>
        <family val="2"/>
        <scheme val="minor"/>
      </rPr>
      <t xml:space="preserve"> a corto mediano y largo plazo </t>
    </r>
    <r>
      <rPr>
        <b/>
        <sz val="10"/>
        <rFont val="Calibri"/>
        <family val="2"/>
        <scheme val="minor"/>
      </rPr>
      <t>del corredor Marino</t>
    </r>
    <r>
      <rPr>
        <sz val="10"/>
        <rFont val="Calibri"/>
        <family val="2"/>
        <scheme val="minor"/>
      </rPr>
      <t xml:space="preserve"> de Panamá (Ley 13 del 2005)</t>
    </r>
  </si>
  <si>
    <t xml:space="preserve">Consultor aporta para la definición de criterios consideraciones a tomar en cuenta para proyectos en zona costeras marinas dentro del proceso de evaluacion de impacto ambiental </t>
  </si>
  <si>
    <t>Consultoría, Asistente de campo, extensionista Guna que coordine con la comunidad; conteo o sondeo de la actividad pesquera Guna</t>
  </si>
  <si>
    <r>
      <t xml:space="preserve">2.2.3 (2.4.4) Divulgación y promoción del plan de uso público </t>
    </r>
    <r>
      <rPr>
        <b/>
        <sz val="10"/>
        <rFont val="Calibri"/>
        <family val="2"/>
        <scheme val="minor"/>
      </rPr>
      <t>PUP</t>
    </r>
    <r>
      <rPr>
        <sz val="10"/>
        <rFont val="Calibri"/>
        <family val="2"/>
        <scheme val="minor"/>
      </rPr>
      <t xml:space="preserve"> en Coiba (parque nacional y ZEPM).</t>
    </r>
  </si>
  <si>
    <r>
      <t xml:space="preserve">2.2.10 (1.3.3) Adecuación de la normativa  </t>
    </r>
    <r>
      <rPr>
        <b/>
        <sz val="10"/>
        <rFont val="Calibri"/>
        <family val="2"/>
        <scheme val="minor"/>
      </rPr>
      <t>(Procedimiento y Protocolo)</t>
    </r>
    <r>
      <rPr>
        <sz val="10"/>
        <rFont val="Calibri"/>
        <family val="2"/>
        <scheme val="minor"/>
      </rPr>
      <t xml:space="preserve"> de avistamiento de cetáceos y </t>
    </r>
    <r>
      <rPr>
        <u/>
        <sz val="10"/>
        <rFont val="Calibri"/>
        <family val="2"/>
        <scheme val="minor"/>
      </rPr>
      <t>de atención oportuna ante varamiento y desenmalle</t>
    </r>
    <r>
      <rPr>
        <sz val="10"/>
        <rFont val="Calibri"/>
        <family val="2"/>
        <scheme val="minor"/>
      </rPr>
      <t>. Resol.ARAP 2007</t>
    </r>
  </si>
  <si>
    <t>Talleres (x2)</t>
  </si>
  <si>
    <t xml:space="preserve">Diseño e impresión de la estratégia nacional </t>
  </si>
  <si>
    <t>Talleres (4)</t>
  </si>
  <si>
    <t>Consultor</t>
  </si>
  <si>
    <t>Talleres; Registro e identificación de las personas que participan de la actividad turistica en el PNC. Ordenación de la actividad conforme del Plan de Manejo del Parque Nacional Coiba.</t>
  </si>
  <si>
    <t>4.2.2 (1.1.6.) Desarrollo e implementación de capacidades para promover la pesca y consumo del pez león como valor agregado para fomentar el turismo local en el Archipiélago de Gunayala.</t>
  </si>
  <si>
    <t>Facilitador para reuniones sectoriales para abordar la creación del Plan de Acción</t>
  </si>
  <si>
    <r>
      <rPr>
        <sz val="9"/>
        <rFont val="Calibri"/>
        <family val="2"/>
        <scheme val="minor"/>
      </rPr>
      <t xml:space="preserve">3.2.1 RECOLECCIÓN de Información de pesca (debe definirse si se realiza en </t>
    </r>
    <r>
      <rPr>
        <b/>
        <sz val="9"/>
        <rFont val="Calibri"/>
        <family val="2"/>
        <scheme val="minor"/>
      </rPr>
      <t>Puerto Panamá</t>
    </r>
    <r>
      <rPr>
        <sz val="9"/>
        <rFont val="Calibri"/>
        <family val="2"/>
        <scheme val="minor"/>
      </rPr>
      <t xml:space="preserve"> / La Boca / Coquira [Managment response 3].</t>
    </r>
  </si>
  <si>
    <r>
      <t xml:space="preserve">Representación de MiAmbiente en Conference in </t>
    </r>
    <r>
      <rPr>
        <b/>
        <sz val="10"/>
        <color rgb="FF006100"/>
        <rFont val="Calibri"/>
        <family val="2"/>
        <scheme val="minor"/>
      </rPr>
      <t>Biology of marine Mammals</t>
    </r>
    <r>
      <rPr>
        <sz val="10"/>
        <color rgb="FF006100"/>
        <rFont val="Calibri"/>
        <family val="2"/>
        <scheme val="minor"/>
      </rPr>
      <t xml:space="preserve"> 2.2.11 </t>
    </r>
  </si>
  <si>
    <r>
      <t xml:space="preserve">Divulgación y promoción del </t>
    </r>
    <r>
      <rPr>
        <b/>
        <sz val="10"/>
        <color rgb="FF006100"/>
        <rFont val="Calibri"/>
        <family val="2"/>
        <scheme val="minor"/>
      </rPr>
      <t>Plan Pesquero</t>
    </r>
    <r>
      <rPr>
        <sz val="10"/>
        <color rgb="FF006100"/>
        <rFont val="Calibri"/>
        <family val="2"/>
        <scheme val="minor"/>
      </rPr>
      <t xml:space="preserve"> del Parque Nacional Coiba 2.2.7</t>
    </r>
  </si>
  <si>
    <r>
      <t xml:space="preserve">Promoción del paquete turístico de avistamiento responsable y sostenible de </t>
    </r>
    <r>
      <rPr>
        <b/>
        <sz val="10"/>
        <rFont val="Calibri"/>
        <family val="2"/>
        <scheme val="minor"/>
      </rPr>
      <t>cetáceos</t>
    </r>
    <r>
      <rPr>
        <sz val="10"/>
        <rFont val="Calibri"/>
        <family val="2"/>
        <scheme val="minor"/>
      </rPr>
      <t xml:space="preserve"> 1.1.1</t>
    </r>
  </si>
  <si>
    <t>Divulgación del Plan de Conservación de tortugas marinas 2.2.5</t>
  </si>
  <si>
    <r>
      <t xml:space="preserve">Inicio de un </t>
    </r>
    <r>
      <rPr>
        <b/>
        <sz val="10"/>
        <rFont val="Calibri"/>
        <family val="2"/>
        <scheme val="minor"/>
      </rPr>
      <t>proceso de diálogo  con el sector de la pesca deportiva en las Perlas</t>
    </r>
    <r>
      <rPr>
        <sz val="10"/>
        <rFont val="Calibri"/>
        <family val="2"/>
        <scheme val="minor"/>
      </rPr>
      <t xml:space="preserve"> para la regulación de la actividad 2.4.2</t>
    </r>
  </si>
  <si>
    <r>
      <t xml:space="preserve">Seguimiento a las acciones de monitoreo de </t>
    </r>
    <r>
      <rPr>
        <b/>
        <sz val="10"/>
        <color rgb="FF006100"/>
        <rFont val="Calibri"/>
        <family val="2"/>
        <scheme val="minor"/>
      </rPr>
      <t>Tortugas Marinas</t>
    </r>
    <r>
      <rPr>
        <sz val="10"/>
        <color rgb="FF006100"/>
        <rFont val="Calibri"/>
        <family val="2"/>
        <scheme val="minor"/>
      </rPr>
      <t xml:space="preserve"> en los Archipiélagos de Panamá y áreas importantes de conectividad 4.1.2</t>
    </r>
  </si>
  <si>
    <r>
      <t xml:space="preserve">Divulgación y promoción del plan de uso público </t>
    </r>
    <r>
      <rPr>
        <b/>
        <sz val="10"/>
        <color rgb="FF006100"/>
        <rFont val="Calibri"/>
        <family val="2"/>
        <scheme val="minor"/>
      </rPr>
      <t>PUP PNMIB</t>
    </r>
    <r>
      <rPr>
        <sz val="10"/>
        <color rgb="FF006100"/>
        <rFont val="Calibri"/>
        <family val="2"/>
        <scheme val="minor"/>
      </rPr>
      <t xml:space="preserve"> 2.2.4</t>
    </r>
  </si>
  <si>
    <r>
      <t xml:space="preserve">Divulgación y </t>
    </r>
    <r>
      <rPr>
        <b/>
        <sz val="10"/>
        <rFont val="Calibri"/>
        <family val="2"/>
        <scheme val="minor"/>
      </rPr>
      <t>promoción de los estándares de turismo</t>
    </r>
    <r>
      <rPr>
        <sz val="10"/>
        <rFont val="Calibri"/>
        <family val="2"/>
        <scheme val="minor"/>
      </rPr>
      <t xml:space="preserve"> sostenible 4.3.1</t>
    </r>
  </si>
  <si>
    <r>
      <t xml:space="preserve">Recopilación de </t>
    </r>
    <r>
      <rPr>
        <b/>
        <sz val="10"/>
        <rFont val="Calibri"/>
        <family val="2"/>
        <scheme val="minor"/>
      </rPr>
      <t>Información pesquera</t>
    </r>
    <r>
      <rPr>
        <sz val="10"/>
        <rFont val="Calibri"/>
        <family val="2"/>
        <scheme val="minor"/>
      </rPr>
      <t xml:space="preserve"> [Managment response 3] 3.2.1</t>
    </r>
  </si>
  <si>
    <r>
      <t xml:space="preserve">Identificación de pescadores de langosta en los Archiélagos y expedición de </t>
    </r>
    <r>
      <rPr>
        <b/>
        <sz val="10"/>
        <rFont val="Calibri"/>
        <family val="2"/>
        <scheme val="minor"/>
      </rPr>
      <t>permiso de captura</t>
    </r>
    <r>
      <rPr>
        <sz val="10"/>
        <rFont val="Calibri"/>
        <family val="2"/>
        <scheme val="minor"/>
      </rPr>
      <t xml:space="preserve"> 3.1.1</t>
    </r>
  </si>
  <si>
    <r>
      <t>Apoyo y</t>
    </r>
    <r>
      <rPr>
        <b/>
        <sz val="10"/>
        <color rgb="FF006100"/>
        <rFont val="Calibri"/>
        <family val="2"/>
        <scheme val="minor"/>
      </rPr>
      <t xml:space="preserve"> fortalecimiento a los grupos comunitarios</t>
    </r>
    <r>
      <rPr>
        <sz val="10"/>
        <color rgb="FF006100"/>
        <rFont val="Calibri"/>
        <family val="2"/>
        <scheme val="minor"/>
      </rPr>
      <t xml:space="preserve"> en los Archipiélagos de Panamá y </t>
    </r>
    <r>
      <rPr>
        <b/>
        <sz val="10"/>
        <color rgb="FF006100"/>
        <rFont val="Calibri"/>
        <family val="2"/>
        <scheme val="minor"/>
      </rPr>
      <t>áreas de conectividad x ciclo de vida caracteristico de las tortugas</t>
    </r>
    <r>
      <rPr>
        <sz val="10"/>
        <color rgb="FF006100"/>
        <rFont val="Calibri"/>
        <family val="2"/>
        <scheme val="minor"/>
      </rPr>
      <t xml:space="preserve"> 4.1.1</t>
    </r>
  </si>
  <si>
    <r>
      <t>Talleres &gt;3 de entrenamiento en</t>
    </r>
    <r>
      <rPr>
        <b/>
        <sz val="10"/>
        <color theme="1"/>
        <rFont val="Calibri"/>
        <family val="2"/>
        <scheme val="minor"/>
      </rPr>
      <t xml:space="preserve"> identificación de mega fauna</t>
    </r>
    <r>
      <rPr>
        <sz val="10"/>
        <color theme="1"/>
        <rFont val="Calibri"/>
        <family val="2"/>
        <scheme val="minor"/>
      </rPr>
      <t xml:space="preserve"> (aves, cetáceos, reptiles, mamíferos), estrategias de conteo de la manada o manadas, grupos de delfines, estabecimiento de fotoregistros 2.5.6</t>
    </r>
  </si>
  <si>
    <r>
      <t xml:space="preserve">Reuniones con el </t>
    </r>
    <r>
      <rPr>
        <b/>
        <sz val="10"/>
        <color theme="1"/>
        <rFont val="Calibri"/>
        <family val="2"/>
        <scheme val="minor"/>
      </rPr>
      <t>comité de manejo de la bahía de los delfines</t>
    </r>
    <r>
      <rPr>
        <sz val="10"/>
        <color theme="1"/>
        <rFont val="Calibri"/>
        <family val="2"/>
        <scheme val="minor"/>
      </rPr>
      <t xml:space="preserve"> 2.5.4</t>
    </r>
  </si>
  <si>
    <r>
      <t xml:space="preserve">Bocatorito incorpora </t>
    </r>
    <r>
      <rPr>
        <b/>
        <sz val="10"/>
        <color theme="1"/>
        <rFont val="Calibri"/>
        <family val="2"/>
        <scheme val="minor"/>
      </rPr>
      <t>Vigilancia y control</t>
    </r>
    <r>
      <rPr>
        <sz val="10"/>
        <color theme="1"/>
        <rFont val="Calibri"/>
        <family val="2"/>
        <scheme val="minor"/>
      </rPr>
      <t xml:space="preserve"> de la Bahía de delfines; </t>
    </r>
    <r>
      <rPr>
        <b/>
        <sz val="10"/>
        <color theme="1"/>
        <rFont val="Calibri"/>
        <family val="2"/>
        <scheme val="minor"/>
      </rPr>
      <t>Monitoreo</t>
    </r>
    <r>
      <rPr>
        <sz val="10"/>
        <color theme="1"/>
        <rFont val="Calibri"/>
        <family val="2"/>
        <scheme val="minor"/>
      </rPr>
      <t xml:space="preserve"> de la actividad 2.5.5</t>
    </r>
  </si>
  <si>
    <r>
      <t xml:space="preserve">Reactivación de la </t>
    </r>
    <r>
      <rPr>
        <b/>
        <sz val="10"/>
        <color rgb="FF9C6500"/>
        <rFont val="Calibri"/>
        <family val="2"/>
        <scheme val="minor"/>
      </rPr>
      <t>Unidad de Conservación y Vigilancia</t>
    </r>
    <r>
      <rPr>
        <sz val="10"/>
        <color rgb="FF9C6500"/>
        <rFont val="Calibri"/>
        <family val="2"/>
        <scheme val="minor"/>
      </rPr>
      <t xml:space="preserve"> (</t>
    </r>
    <r>
      <rPr>
        <b/>
        <sz val="10"/>
        <color rgb="FF9C6500"/>
        <rFont val="Calibri"/>
        <family val="2"/>
        <scheme val="minor"/>
      </rPr>
      <t>UCV</t>
    </r>
    <r>
      <rPr>
        <sz val="10"/>
        <color rgb="FF9C6500"/>
        <rFont val="Calibri"/>
        <family val="2"/>
        <scheme val="minor"/>
      </rPr>
      <t xml:space="preserve">) para el ALP 3.3.1 </t>
    </r>
  </si>
  <si>
    <r>
      <t xml:space="preserve">Fortalecimiento de la </t>
    </r>
    <r>
      <rPr>
        <b/>
        <sz val="10"/>
        <color rgb="FF9C6500"/>
        <rFont val="Calibri"/>
        <family val="2"/>
        <scheme val="minor"/>
      </rPr>
      <t>UCV</t>
    </r>
    <r>
      <rPr>
        <sz val="10"/>
        <color rgb="FF9C6500"/>
        <rFont val="Calibri"/>
        <family val="2"/>
        <scheme val="minor"/>
      </rPr>
      <t xml:space="preserve"> para su operatividad 3.3.2 </t>
    </r>
  </si>
  <si>
    <r>
      <t xml:space="preserve">Divulgación y promoción de la </t>
    </r>
    <r>
      <rPr>
        <b/>
        <sz val="10"/>
        <color rgb="FF9C6500"/>
        <rFont val="Calibri"/>
        <family val="2"/>
        <scheme val="minor"/>
      </rPr>
      <t>regulación</t>
    </r>
    <r>
      <rPr>
        <sz val="10"/>
        <color rgb="FF9C6500"/>
        <rFont val="Calibri"/>
        <family val="2"/>
        <scheme val="minor"/>
      </rPr>
      <t xml:space="preserve"> de la </t>
    </r>
    <r>
      <rPr>
        <b/>
        <sz val="10"/>
        <color rgb="FF9C6500"/>
        <rFont val="Calibri"/>
        <family val="2"/>
        <scheme val="minor"/>
      </rPr>
      <t>pesquería de langosta</t>
    </r>
    <r>
      <rPr>
        <sz val="10"/>
        <color rgb="FF9C6500"/>
        <rFont val="Calibri"/>
        <family val="2"/>
        <scheme val="minor"/>
      </rPr>
      <t xml:space="preserve"> en los archipiélagos 2.4.1</t>
    </r>
  </si>
  <si>
    <t xml:space="preserve">días </t>
  </si>
  <si>
    <t>STATUS</t>
  </si>
  <si>
    <t>Fusionado</t>
  </si>
  <si>
    <t>en PNUD x publicar</t>
  </si>
  <si>
    <t>Hecho, por mandar última revisón un día más</t>
  </si>
  <si>
    <t>Señalización</t>
  </si>
  <si>
    <t>Promoción de buenas prácticas de avistamiento de fauna marina, en particular cetáceos 1.1.2</t>
  </si>
  <si>
    <r>
      <t xml:space="preserve">2.2.8 (2.5.3).  Revisión y compendio de la regulación nacional para el avistamiento del tiburón ballena y otros tiburones </t>
    </r>
    <r>
      <rPr>
        <b/>
        <sz val="10"/>
        <color theme="0"/>
        <rFont val="Calibri"/>
        <family val="2"/>
        <scheme val="minor"/>
      </rPr>
      <t xml:space="preserve"> (Revisión y actualización del PAN-Tiburon Panamá).</t>
    </r>
    <r>
      <rPr>
        <sz val="10"/>
        <color theme="0"/>
        <rFont val="Calibri"/>
        <family val="2"/>
        <scheme val="minor"/>
      </rPr>
      <t xml:space="preserve"> </t>
    </r>
  </si>
  <si>
    <r>
      <rPr>
        <b/>
        <sz val="10"/>
        <color theme="0"/>
        <rFont val="Calibri"/>
        <family val="2"/>
        <scheme val="minor"/>
      </rPr>
      <t>Consultor Individual</t>
    </r>
    <r>
      <rPr>
        <sz val="10"/>
        <color theme="0"/>
        <rFont val="Calibri"/>
        <family val="2"/>
        <scheme val="minor"/>
      </rPr>
      <t xml:space="preserve">; Reuniones de coordinación para la elaboración del borrador de normativa para el avistamiento del tiburón ballena y elaboración del Plan de Acción de este recurso.  Revisión y actualización del PAN-Tiburon Panamá. </t>
    </r>
  </si>
  <si>
    <t xml:space="preserve">Desarrollo y fortalecimiento  de capacidades para el manejo y utilización del pez león, control y manejo de la especie y mejorar la calidad de vida y el turismo sostenible y responsable en comunidades locales del Archipiélago de Gunayala, las tres actividades que se planificaron se compactó en una sola consultoria 4.2.1 </t>
  </si>
  <si>
    <t xml:space="preserve">Reglamentación de la Ley 18 de 31 de mayo de 2007 y aprobación del Plan de Manejo del ZEM_ALP 2.2.1 </t>
  </si>
  <si>
    <t>Desarrollo de un programa de gestión del ecoturismo en Narganá incluyendo regulaciones comarcales decuado del destino ecoturístico en el Corregimiento de Narganá, que incluya capacitaciones 4.4.1</t>
  </si>
  <si>
    <t>Caracterización de fondos de las áreas, agregación de pargo. Línea base para la gestión PNC 2.2.12</t>
  </si>
  <si>
    <t>Identificar las zonas prioritarias  para la conservación y protección de mamíferos marinos, y verificar dónde se desarrollan esta actividad de avistamiento de cetáceos 1.3.1</t>
  </si>
  <si>
    <t>EIA / Consultoría aporta criterios, consideraciones a tomar en cuenta, para la evaluación de proyectos en zona costeras marinas dentro del proceso de evaluacion de impacto ambiental 2.1.1</t>
  </si>
  <si>
    <t>Plan de Acción a corto mediano y largo plazo del corredor Marino de Panamá (Ley 13 del 2005) 2.2.6</t>
  </si>
  <si>
    <t>Adecuación de la normativa  (Procedimiento y Protocolo) de avistamiento de cetáceos y de atención oportuna ante varamiento y desenmalle. Resol.ARAP 2007 2.2.10</t>
  </si>
  <si>
    <t xml:space="preserve">Fortalecer aplicación de las normas. Bahía de los Delfines 2.5.1 </t>
  </si>
  <si>
    <t>Actividad de fortalecimeinto de capacidades para el registro de captura del recurso Caracol 3.2.2</t>
  </si>
  <si>
    <t>Divulgación y promoción del plan de uso público PUP en Coiba (parque nacional y ZEPM) 2.2.3</t>
  </si>
  <si>
    <t>Revisión y compendio de la regulación nacional para el avistamiento del tiburón ballena y otros tiburones 2.2.8</t>
  </si>
  <si>
    <t>Divulgación de Protocolo de Avistamiento de tiburón ballena, PAN-Tiburón 2.2.9</t>
  </si>
  <si>
    <t>Fortalecimiento del comité de manejo de bahía de los delfines 2.5.2</t>
  </si>
  <si>
    <t>Divulgación del plan de manejo del ALP 2.2.2</t>
  </si>
  <si>
    <r>
      <t xml:space="preserve">Fortalecimiento de las iniciativas de avistamiento de </t>
    </r>
    <r>
      <rPr>
        <b/>
        <sz val="12"/>
        <rFont val="Calibri"/>
        <family val="2"/>
        <scheme val="minor"/>
      </rPr>
      <t>cetáceos 1.2.1 [implementa product 1.2 del prodoc]</t>
    </r>
  </si>
  <si>
    <t>Mejorar la calidad turística de los servicios en la comunidad de Bocatorito y Buena Esperanza a través de buenas prácticas de turismo 2.5.3</t>
  </si>
  <si>
    <t>2.1.1 EIA -EIA guidelines include more stringent standards to measure impacts on biodiversity.</t>
  </si>
  <si>
    <t>Budget expenditure by municipality and planning and supervising tourism, fishing and property development activities</t>
  </si>
  <si>
    <t>notas implementación 2016-2017 (MS)</t>
  </si>
  <si>
    <t>previsto coordinación con calidad ambiental</t>
  </si>
  <si>
    <t xml:space="preserve">status </t>
  </si>
  <si>
    <t xml:space="preserve"> 
Enactment of specific legislation for tourism and property development in islands to reduce impacts on biodiversity.</t>
  </si>
  <si>
    <t>$9,500.00</t>
  </si>
  <si>
    <t>contrato con Bethzaida $18,225.00 (hay que reasignar de otra partida presupuestaria $3,225.00)</t>
  </si>
  <si>
    <t>José Julio</t>
  </si>
  <si>
    <t>MV</t>
  </si>
  <si>
    <t>$17,500.00</t>
  </si>
  <si>
    <t xml:space="preserve">2.2.12. Fortalecimiento de las capacidades de las auutoridades locales para la promoción de políticas que aseguren la conservación de la biodiverisdad en los archipiélagos </t>
  </si>
  <si>
    <t xml:space="preserve">Capacitacion de los 6 corregidores del Distrito de Balboa (LPA), 6 del SENAN, Ministerio Publico (con presencia en el Archipiélago), ARAP y Ambiente en materia ambiental y en la implementación del plan de  manejo de LPA (talleres 1 en Panama y uno en Las Perlas). </t>
  </si>
  <si>
    <t xml:space="preserve">Jose Julio ($800)
3 reuniones del CDCMP ($1500)
Taller Lissette entrenamineto varamiento y desenmalla $4,500.00
PENDIENTE CONFIRMACION Lissette sobre hacer los dos talleres.
Modificado el 2.2.10 queda en 13,700.00
4500 para cada taller (9,000) + viáticos 3,000.00 
</t>
  </si>
  <si>
    <t>consultor3000
gastos consultor 1000
viáticos 2000
proyecto piloto provienen de remanente en actividad 2.4.2 ($2545.50) consultor</t>
  </si>
  <si>
    <r>
      <t xml:space="preserve">Pasa para esta actividad =$2,391.01 de la actividad 2.5.1. y 2.5.2
Pasa para esta actividad $21,683.70 de la sactividades 2.5.4.; 2.5.5 y 2.5.6
</t>
    </r>
    <r>
      <rPr>
        <b/>
        <sz val="11"/>
        <color theme="1"/>
        <rFont val="Calibri"/>
        <family val="2"/>
        <scheme val="minor"/>
      </rPr>
      <t>24,074.70 (consultoría 20K + viaticos 4,074.70)</t>
    </r>
  </si>
  <si>
    <t>Quedan para ejecutar en el 4.1.1. en el 2017 $10,000
Hay que identificar los grupos que vamos a apoyar. Uno o dos. (5000 para talleres; 5000 para equipos)</t>
  </si>
  <si>
    <t xml:space="preserve">Fortalecimiento de la gestión ambiental para los ambientes marinos y costeros, con énfasis en los Archipiélagos. </t>
  </si>
  <si>
    <t>Consultor $11,000.00
Diseño e impresión estrategia nacional $4,000.00</t>
  </si>
  <si>
    <t>30000
Consultoría $20,000.00
Gastos $1,000.00
Tallleres $8,000.0
Reuniones $1000.00</t>
  </si>
  <si>
    <t xml:space="preserve">20488.4
Consultoría 15K
Talleres 5488.40
</t>
  </si>
  <si>
    <t>Lissette. Divulgación de las vedas vigentes. Caracol, pepino, camarón y langosta.(Sabías que….)23/10/2016</t>
  </si>
  <si>
    <t xml:space="preserve">Considerar estrategia para el ingreso a Gunayala para  hacer control de pex león con tanques de buceo
Consultor $7,500
Viáticos $2,000
Combustible $1,000.00
</t>
  </si>
  <si>
    <t>Monto (2017)</t>
  </si>
  <si>
    <t>Contrato actual con Bethzaida Carranza</t>
  </si>
  <si>
    <t>Talleres (2-3) de intercambio para compartir criterios y definir coordinaciones para gestión de la ZEM del ALP.</t>
  </si>
  <si>
    <t>Consultor, para la redacción del versión popular del PUP PNC</t>
  </si>
  <si>
    <t xml:space="preserve">2.2.1 (2.1.1)  Reglamentación de la Ley 18 y el plan de manejo del ALP.  </t>
  </si>
  <si>
    <t xml:space="preserve">2.2.9 (2.5.4.) Divulgación de Protocolo de Avistamiento de tiburón ballena.                                                                </t>
  </si>
  <si>
    <t>Coordinación con ECOTUR</t>
  </si>
  <si>
    <t>Contrato actual con José Julio Casas</t>
  </si>
  <si>
    <t>Acuerdo de subsidio con MarViva</t>
  </si>
  <si>
    <t>Consultor legal</t>
  </si>
  <si>
    <t>Consultor técnico</t>
  </si>
  <si>
    <t>Fortaclecer la capacidad del Municipío para asignar partida presupuestaria para la conservación de la biodoverisdad a traves de l proceso de descentralización (proyectos de agua, turismo y salud). Elaboración de al menos un proyecto piloto para la implementación de fodos municipales en el ALP destinados para la conservación de la biodiversidad con el apoyo de DICOMAR.</t>
  </si>
  <si>
    <t>Number of turtle nesting beaches and their quality as habitat for turtles across 33,000 hectares in LAP and 218,000 ha in Kuna Yala</t>
  </si>
  <si>
    <t>2.5.7 NEW Monitoreo de playas de anidamiento y la calidad del hábitat en el ALP.</t>
  </si>
  <si>
    <t>Consultor para el monitore de las 37 playas en el ALP</t>
  </si>
  <si>
    <t>2.1.a. Número de actores claves que participan en la aprobación, actualización y divulgación, validación de planes QUITAR Y MANTENER LOS ORIGINALES PIR OJO DE NORMAS</t>
  </si>
  <si>
    <t xml:space="preserve">Normativas y planes conocidas por los diversos actores en los archipiélago                Enactment of specific legislation for tourism and property development in islands to reduce impacts on biodiversitys  </t>
  </si>
  <si>
    <t>Iinfografia de especies con vedas caracol - Infografia de langosta - camarón pepinos - impresión en material para exteriores pesca sustentable</t>
  </si>
  <si>
    <t>Capacitación de las autoridades locales sobre la aplicación de la reglamentación de la Ley 18 y la aplicación del plan de manejo y promoción de algún mecanismo de asignación de los gastos presupuestarios por municipio en la planificación y supervisión de actividades de turismo, pesca y desarrollo de la propiedad.</t>
  </si>
  <si>
    <t>3.2.5. NEW. Muestreo y evaluación de agregados de pesca de pargos en y alrededor del Parque Nacional Coiba para comprender mejor el comportamiento de apareamiento y reproducción de esta importante especie comercial para el mejor diseño de poítica para su manejo (relacionada con 2.2.12. anterior)</t>
  </si>
  <si>
    <t>3.2.3. Talleres de capacitacion para normativa relacionadas con el cumplimiento de las normas de carácter ambiental que deben regir en la ZEM de ALP</t>
  </si>
  <si>
    <t>3.2.4. Material educativo sobre pesca sustentable</t>
  </si>
  <si>
    <t xml:space="preserve">Dos (2) talleres de capacitación sobre conservación de tortugas marinas, grupos comunitarios fortalecidos. </t>
  </si>
  <si>
    <t xml:space="preserve">Hospedaje, alimentación y transporte </t>
  </si>
  <si>
    <r>
      <t xml:space="preserve">Elaboración de recetario de </t>
    </r>
    <r>
      <rPr>
        <b/>
        <sz val="12"/>
        <rFont val="Calibri"/>
        <family val="2"/>
        <scheme val="minor"/>
      </rPr>
      <t>pez León</t>
    </r>
    <r>
      <rPr>
        <sz val="12"/>
        <rFont val="Calibri"/>
        <family val="2"/>
        <scheme val="minor"/>
      </rPr>
      <t xml:space="preserve"> en lenguaje nativo.</t>
    </r>
  </si>
  <si>
    <t xml:space="preserve">4.2.1 (1.1.5.)  Desarrollo e implementación de capacidades para el manejo y utilización del pez león, control y manejo de la especie y mejorar la calidad de vida y el turismo sostenible y responsable en comunidades [ del área Protegida de Narganá ]locales del Archipiélago de Gunayala.   </t>
  </si>
  <si>
    <r>
      <t>4.2.3 (2.2.1) Elaboración y divulgación de la estrategia Nac. Y protocolo de extracción y control del Pez León</t>
    </r>
    <r>
      <rPr>
        <i/>
        <sz val="12"/>
        <rFont val="Calibri"/>
        <family val="2"/>
        <scheme val="minor"/>
      </rPr>
      <t xml:space="preserve"> (ligar al turismo)</t>
    </r>
  </si>
  <si>
    <t>4.4.2. NEW. Desarrrollo de un proceso para el fortalecimiento y la mejoría de las guías para el Impacto ambiental y facilitar la aprobación de las políticas para la aprobación de los productos del Resultado 2. Adecuación de estándares  y recomendaciones (segun priorización de Dicomar) sobre manejo de los ecosistemas marinos y costeros (ej. recomendaciones UICN) frente a la construcción de infraestructura de impacto (energía, hotelería, exracción de minerales no metálicos, etc) para que puedan ser adopatadas en el país a traves del ministerio.</t>
  </si>
  <si>
    <t>4.4.3. NEW. Elaboración de MoU entre la ARAP y el Ministerio de Ambiente y traspasar o replicar todas las bases de datos y sistemas que hayan sido creadas con el proyecto a Dicomar. Esto incluye la recuperación del material que se encuentra localizado en San Miguel en la Alcaldía a traves de gestiones con ARAP.</t>
  </si>
  <si>
    <t xml:space="preserve">4.4.4. NEW. Diseño de un proyecto piloto para la asignación de los fondos derivados de las tarifas de turismo para la gestión de residuos sólidos con los miembros de la comunidad y los líderes locales que han participado en el proyecto de ecoturismo en Narganá para ser presentados a los Sailas de los 6 pueblos.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</si>
</sst>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mbria"/>
      <family val="1"/>
    </font>
    <font>
      <sz val="11"/>
      <color rgb="FF9C0006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6100"/>
      <name val="Calibri"/>
      <family val="2"/>
      <scheme val="minor"/>
    </font>
    <font>
      <sz val="8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9C650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8"/>
      <color rgb="FF006100"/>
      <name val="Calibri"/>
      <family val="2"/>
      <scheme val="minor"/>
    </font>
    <font>
      <b/>
      <sz val="8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i/>
      <sz val="12"/>
      <color rgb="FFFA7D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5" applyNumberFormat="0" applyAlignment="0" applyProtection="0"/>
    <xf numFmtId="0" fontId="6" fillId="4" borderId="7" applyNumberFormat="0" applyAlignment="0" applyProtection="0"/>
    <xf numFmtId="0" fontId="19" fillId="11" borderId="0" applyNumberFormat="0" applyBorder="0" applyAlignment="0" applyProtection="0"/>
    <xf numFmtId="0" fontId="44" fillId="14" borderId="0" applyNumberFormat="0" applyBorder="0" applyAlignment="0" applyProtection="0"/>
  </cellStyleXfs>
  <cellXfs count="194">
    <xf numFmtId="0" fontId="0" fillId="0" borderId="0" xfId="0"/>
    <xf numFmtId="0" fontId="13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9" fillId="6" borderId="1" xfId="1" applyNumberFormat="1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/>
    </xf>
    <xf numFmtId="0" fontId="13" fillId="0" borderId="0" xfId="0" applyFont="1" applyFill="1" applyAlignment="1"/>
    <xf numFmtId="0" fontId="9" fillId="6" borderId="1" xfId="1" applyNumberFormat="1" applyFont="1" applyFill="1" applyBorder="1" applyAlignment="1">
      <alignment wrapText="1"/>
    </xf>
    <xf numFmtId="2" fontId="13" fillId="0" borderId="0" xfId="0" applyNumberFormat="1" applyFont="1" applyFill="1" applyAlignment="1"/>
    <xf numFmtId="0" fontId="7" fillId="5" borderId="1" xfId="0" applyFont="1" applyFill="1" applyBorder="1" applyAlignment="1">
      <alignment vertical="top" wrapText="1"/>
    </xf>
    <xf numFmtId="43" fontId="8" fillId="5" borderId="1" xfId="1" applyFont="1" applyFill="1" applyBorder="1" applyAlignment="1"/>
    <xf numFmtId="0" fontId="15" fillId="6" borderId="1" xfId="0" applyFont="1" applyFill="1" applyBorder="1" applyAlignment="1">
      <alignment vertical="center" wrapText="1"/>
    </xf>
    <xf numFmtId="0" fontId="9" fillId="6" borderId="1" xfId="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3" fontId="7" fillId="5" borderId="1" xfId="1" applyFont="1" applyFill="1" applyBorder="1" applyAlignment="1">
      <alignment wrapText="1"/>
    </xf>
    <xf numFmtId="0" fontId="33" fillId="5" borderId="1" xfId="0" applyFont="1" applyFill="1" applyBorder="1" applyAlignment="1">
      <alignment horizontal="right" wrapText="1"/>
    </xf>
    <xf numFmtId="0" fontId="11" fillId="5" borderId="0" xfId="0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right" vertical="top" wrapText="1"/>
    </xf>
    <xf numFmtId="0" fontId="9" fillId="6" borderId="1" xfId="1" applyNumberFormat="1" applyFont="1" applyFill="1" applyBorder="1" applyAlignment="1">
      <alignment horizontal="right" vertical="top" wrapText="1"/>
    </xf>
    <xf numFmtId="43" fontId="24" fillId="6" borderId="1" xfId="1" applyFont="1" applyFill="1" applyBorder="1" applyAlignment="1">
      <alignment horizontal="right" vertical="top" wrapText="1"/>
    </xf>
    <xf numFmtId="0" fontId="21" fillId="6" borderId="1" xfId="2" applyFont="1" applyFill="1" applyBorder="1" applyAlignment="1">
      <alignment horizontal="right" vertical="top" wrapText="1"/>
    </xf>
    <xf numFmtId="43" fontId="26" fillId="5" borderId="1" xfId="1" applyFont="1" applyFill="1" applyBorder="1" applyAlignment="1">
      <alignment horizontal="right" vertical="top" wrapText="1"/>
    </xf>
    <xf numFmtId="43" fontId="28" fillId="5" borderId="1" xfId="1" applyFont="1" applyFill="1" applyBorder="1" applyAlignment="1">
      <alignment horizontal="right" vertical="top"/>
    </xf>
    <xf numFmtId="43" fontId="23" fillId="5" borderId="1" xfId="1" applyFont="1" applyFill="1" applyBorder="1" applyAlignment="1">
      <alignment horizontal="right" vertical="top"/>
    </xf>
    <xf numFmtId="43" fontId="25" fillId="5" borderId="1" xfId="1" applyFont="1" applyFill="1" applyBorder="1" applyAlignment="1">
      <alignment horizontal="right" vertical="top"/>
    </xf>
    <xf numFmtId="0" fontId="11" fillId="5" borderId="0" xfId="0" applyNumberFormat="1" applyFont="1" applyFill="1" applyBorder="1" applyAlignment="1">
      <alignment horizontal="right" vertical="top"/>
    </xf>
    <xf numFmtId="43" fontId="29" fillId="5" borderId="1" xfId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right" vertical="top"/>
    </xf>
    <xf numFmtId="43" fontId="26" fillId="5" borderId="1" xfId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right" vertical="top" wrapText="1"/>
    </xf>
    <xf numFmtId="0" fontId="22" fillId="5" borderId="0" xfId="0" applyFont="1" applyFill="1" applyBorder="1" applyAlignment="1">
      <alignment horizontal="right" vertical="top"/>
    </xf>
    <xf numFmtId="43" fontId="27" fillId="0" borderId="1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25" fillId="5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right"/>
    </xf>
    <xf numFmtId="0" fontId="32" fillId="6" borderId="2" xfId="1" applyNumberFormat="1" applyFont="1" applyFill="1" applyBorder="1" applyAlignment="1">
      <alignment horizontal="right" wrapText="1"/>
    </xf>
    <xf numFmtId="0" fontId="39" fillId="6" borderId="2" xfId="0" applyFont="1" applyFill="1" applyBorder="1" applyAlignment="1">
      <alignment horizontal="right" wrapText="1"/>
    </xf>
    <xf numFmtId="43" fontId="33" fillId="5" borderId="1" xfId="1" applyFont="1" applyFill="1" applyBorder="1" applyAlignment="1">
      <alignment horizontal="right"/>
    </xf>
    <xf numFmtId="0" fontId="31" fillId="0" borderId="1" xfId="0" applyFont="1" applyBorder="1" applyAlignment="1">
      <alignment horizontal="right"/>
    </xf>
    <xf numFmtId="43" fontId="41" fillId="5" borderId="1" xfId="1" applyFont="1" applyFill="1" applyBorder="1" applyAlignment="1">
      <alignment horizontal="right"/>
    </xf>
    <xf numFmtId="0" fontId="31" fillId="5" borderId="1" xfId="0" applyFont="1" applyFill="1" applyBorder="1" applyAlignment="1">
      <alignment horizontal="right" wrapText="1"/>
    </xf>
    <xf numFmtId="0" fontId="31" fillId="5" borderId="0" xfId="0" applyFont="1" applyFill="1" applyBorder="1" applyAlignment="1">
      <alignment horizontal="right"/>
    </xf>
    <xf numFmtId="43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3" fillId="5" borderId="1" xfId="1" applyNumberFormat="1" applyFont="1" applyFill="1" applyBorder="1" applyAlignment="1">
      <alignment horizontal="right" wrapText="1"/>
    </xf>
    <xf numFmtId="0" fontId="40" fillId="0" borderId="1" xfId="0" applyFont="1" applyBorder="1" applyAlignment="1">
      <alignment horizontal="right"/>
    </xf>
    <xf numFmtId="43" fontId="40" fillId="0" borderId="0" xfId="0" applyNumberFormat="1" applyFont="1" applyAlignment="1">
      <alignment horizontal="right"/>
    </xf>
    <xf numFmtId="0" fontId="45" fillId="2" borderId="1" xfId="2" applyFont="1" applyBorder="1" applyAlignment="1">
      <alignment horizontal="left" vertical="top"/>
    </xf>
    <xf numFmtId="14" fontId="38" fillId="6" borderId="0" xfId="0" applyNumberFormat="1" applyFont="1" applyFill="1" applyBorder="1" applyAlignment="1">
      <alignment horizontal="center" vertical="top" wrapText="1"/>
    </xf>
    <xf numFmtId="14" fontId="30" fillId="2" borderId="1" xfId="2" applyNumberFormat="1" applyFont="1" applyBorder="1" applyAlignment="1">
      <alignment horizontal="center" vertical="top"/>
    </xf>
    <xf numFmtId="0" fontId="26" fillId="13" borderId="1" xfId="0" applyFont="1" applyFill="1" applyBorder="1" applyAlignment="1">
      <alignment horizontal="center" vertical="top"/>
    </xf>
    <xf numFmtId="14" fontId="26" fillId="13" borderId="1" xfId="0" applyNumberFormat="1" applyFont="1" applyFill="1" applyBorder="1" applyAlignment="1">
      <alignment horizontal="center" vertical="top"/>
    </xf>
    <xf numFmtId="14" fontId="46" fillId="14" borderId="1" xfId="6" applyNumberFormat="1" applyFont="1" applyBorder="1" applyAlignment="1">
      <alignment horizontal="center" vertical="top"/>
    </xf>
    <xf numFmtId="0" fontId="45" fillId="2" borderId="1" xfId="2" applyFont="1" applyBorder="1" applyAlignment="1">
      <alignment horizontal="left" vertical="top" wrapText="1"/>
    </xf>
    <xf numFmtId="0" fontId="47" fillId="14" borderId="1" xfId="6" applyFont="1" applyBorder="1" applyAlignment="1">
      <alignment horizontal="left" vertical="top" wrapText="1"/>
    </xf>
    <xf numFmtId="0" fontId="11" fillId="15" borderId="1" xfId="0" applyFont="1" applyFill="1" applyBorder="1" applyAlignment="1">
      <alignment horizontal="left" vertical="top" wrapText="1"/>
    </xf>
    <xf numFmtId="0" fontId="8" fillId="15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14" fontId="51" fillId="6" borderId="0" xfId="0" applyNumberFormat="1" applyFont="1" applyFill="1" applyBorder="1" applyAlignment="1">
      <alignment horizontal="center" vertical="center" wrapText="1"/>
    </xf>
    <xf numFmtId="0" fontId="52" fillId="5" borderId="1" xfId="2" applyFont="1" applyFill="1" applyBorder="1" applyAlignment="1">
      <alignment horizontal="center" vertical="center"/>
    </xf>
    <xf numFmtId="0" fontId="53" fillId="10" borderId="1" xfId="2" applyFont="1" applyFill="1" applyBorder="1" applyAlignment="1">
      <alignment horizontal="center" vertical="center"/>
    </xf>
    <xf numFmtId="14" fontId="23" fillId="13" borderId="1" xfId="0" applyNumberFormat="1" applyFont="1" applyFill="1" applyBorder="1" applyAlignment="1">
      <alignment horizontal="center" wrapText="1"/>
    </xf>
    <xf numFmtId="43" fontId="54" fillId="5" borderId="1" xfId="1" applyFont="1" applyFill="1" applyBorder="1" applyAlignment="1">
      <alignment horizontal="right" vertical="top" wrapText="1"/>
    </xf>
    <xf numFmtId="14" fontId="23" fillId="13" borderId="1" xfId="0" applyNumberFormat="1" applyFont="1" applyFill="1" applyBorder="1" applyAlignment="1">
      <alignment horizontal="center"/>
    </xf>
    <xf numFmtId="0" fontId="56" fillId="10" borderId="1" xfId="2" applyFont="1" applyFill="1" applyBorder="1" applyAlignment="1">
      <alignment horizontal="center" vertical="center"/>
    </xf>
    <xf numFmtId="14" fontId="53" fillId="6" borderId="0" xfId="0" applyNumberFormat="1" applyFont="1" applyFill="1" applyBorder="1" applyAlignment="1">
      <alignment horizontal="center" vertical="center" wrapText="1"/>
    </xf>
    <xf numFmtId="14" fontId="57" fillId="6" borderId="0" xfId="0" applyNumberFormat="1" applyFont="1" applyFill="1" applyBorder="1" applyAlignment="1">
      <alignment horizontal="center" vertical="top" wrapText="1"/>
    </xf>
    <xf numFmtId="0" fontId="50" fillId="0" borderId="0" xfId="0" applyFont="1"/>
    <xf numFmtId="14" fontId="58" fillId="10" borderId="0" xfId="0" applyNumberFormat="1" applyFont="1" applyFill="1" applyBorder="1" applyAlignment="1">
      <alignment horizontal="center" vertical="top" wrapText="1"/>
    </xf>
    <xf numFmtId="14" fontId="21" fillId="10" borderId="1" xfId="0" applyNumberFormat="1" applyFont="1" applyFill="1" applyBorder="1" applyAlignment="1">
      <alignment horizontal="center" vertical="top" wrapText="1"/>
    </xf>
    <xf numFmtId="0" fontId="21" fillId="10" borderId="1" xfId="0" applyNumberFormat="1" applyFont="1" applyFill="1" applyBorder="1" applyAlignment="1">
      <alignment horizontal="center" vertical="top" wrapText="1"/>
    </xf>
    <xf numFmtId="14" fontId="59" fillId="2" borderId="1" xfId="2" applyNumberFormat="1" applyFont="1" applyBorder="1" applyAlignment="1">
      <alignment horizontal="center" vertical="top"/>
    </xf>
    <xf numFmtId="0" fontId="23" fillId="13" borderId="1" xfId="0" applyFont="1" applyFill="1" applyBorder="1" applyAlignment="1">
      <alignment horizontal="center" vertical="top"/>
    </xf>
    <xf numFmtId="14" fontId="23" fillId="13" borderId="1" xfId="0" applyNumberFormat="1" applyFont="1" applyFill="1" applyBorder="1" applyAlignment="1">
      <alignment horizontal="center" vertical="top"/>
    </xf>
    <xf numFmtId="14" fontId="60" fillId="14" borderId="1" xfId="6" applyNumberFormat="1" applyFont="1" applyBorder="1" applyAlignment="1">
      <alignment horizontal="center" vertical="top"/>
    </xf>
    <xf numFmtId="0" fontId="55" fillId="0" borderId="0" xfId="0" applyFont="1" applyAlignment="1">
      <alignment horizontal="center"/>
    </xf>
    <xf numFmtId="0" fontId="61" fillId="2" borderId="1" xfId="2" applyFont="1" applyBorder="1" applyAlignment="1">
      <alignment horizontal="left" vertical="top" wrapText="1"/>
    </xf>
    <xf numFmtId="0" fontId="62" fillId="3" borderId="1" xfId="3" applyFont="1" applyBorder="1" applyAlignment="1">
      <alignment horizontal="left" vertical="top" wrapText="1"/>
    </xf>
    <xf numFmtId="0" fontId="63" fillId="14" borderId="1" xfId="6" applyFont="1" applyBorder="1" applyAlignment="1">
      <alignment horizontal="left" vertical="top" wrapText="1"/>
    </xf>
    <xf numFmtId="0" fontId="40" fillId="15" borderId="1" xfId="0" applyFont="1" applyFill="1" applyBorder="1"/>
    <xf numFmtId="0" fontId="40" fillId="15" borderId="1" xfId="0" applyFont="1" applyFill="1" applyBorder="1" applyAlignment="1">
      <alignment wrapText="1"/>
    </xf>
    <xf numFmtId="0" fontId="42" fillId="7" borderId="1" xfId="0" applyFont="1" applyFill="1" applyBorder="1" applyAlignment="1">
      <alignment horizontal="left" vertical="top" wrapText="1"/>
    </xf>
    <xf numFmtId="0" fontId="42" fillId="15" borderId="1" xfId="0" applyFont="1" applyFill="1" applyBorder="1" applyAlignment="1">
      <alignment horizontal="left" vertical="top" wrapText="1"/>
    </xf>
    <xf numFmtId="0" fontId="40" fillId="15" borderId="1" xfId="0" applyFont="1" applyFill="1" applyBorder="1" applyAlignment="1">
      <alignment horizontal="left" vertical="top" wrapText="1"/>
    </xf>
    <xf numFmtId="0" fontId="64" fillId="15" borderId="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65" fillId="10" borderId="1" xfId="2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right" vertical="top" wrapText="1"/>
    </xf>
    <xf numFmtId="0" fontId="9" fillId="12" borderId="1" xfId="0" applyFont="1" applyFill="1" applyBorder="1" applyAlignment="1">
      <alignment horizontal="right" vertical="top" wrapText="1"/>
    </xf>
    <xf numFmtId="43" fontId="24" fillId="12" borderId="1" xfId="1" applyFont="1" applyFill="1" applyBorder="1" applyAlignment="1">
      <alignment horizontal="right" vertical="top"/>
    </xf>
    <xf numFmtId="43" fontId="21" fillId="12" borderId="1" xfId="1" applyFont="1" applyFill="1" applyBorder="1" applyAlignment="1">
      <alignment horizontal="right" vertical="top"/>
    </xf>
    <xf numFmtId="43" fontId="24" fillId="12" borderId="1" xfId="1" applyFont="1" applyFill="1" applyBorder="1" applyAlignment="1">
      <alignment horizontal="right" vertical="top" wrapText="1"/>
    </xf>
    <xf numFmtId="43" fontId="9" fillId="12" borderId="1" xfId="1" applyFont="1" applyFill="1" applyBorder="1" applyAlignment="1">
      <alignment horizontal="right" vertical="top"/>
    </xf>
    <xf numFmtId="0" fontId="15" fillId="12" borderId="1" xfId="0" applyFont="1" applyFill="1" applyBorder="1" applyAlignment="1">
      <alignment horizontal="right" vertical="top" wrapText="1"/>
    </xf>
    <xf numFmtId="0" fontId="8" fillId="9" borderId="1" xfId="4" applyFont="1" applyFill="1" applyBorder="1" applyAlignment="1">
      <alignment horizontal="right" vertical="top" wrapText="1"/>
    </xf>
    <xf numFmtId="0" fontId="11" fillId="5" borderId="0" xfId="0" applyFont="1" applyFill="1" applyBorder="1" applyAlignment="1">
      <alignment horizontal="right" vertical="top" wrapText="1"/>
    </xf>
    <xf numFmtId="0" fontId="11" fillId="16" borderId="0" xfId="0" applyFont="1" applyFill="1" applyBorder="1" applyAlignment="1">
      <alignment horizontal="right" vertical="top"/>
    </xf>
    <xf numFmtId="4" fontId="11" fillId="5" borderId="0" xfId="0" applyNumberFormat="1" applyFont="1" applyFill="1" applyBorder="1" applyAlignment="1">
      <alignment horizontal="right" vertical="top"/>
    </xf>
    <xf numFmtId="0" fontId="8" fillId="9" borderId="1" xfId="4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horizontal="right" wrapText="1"/>
    </xf>
    <xf numFmtId="43" fontId="8" fillId="5" borderId="1" xfId="1" applyFont="1" applyFill="1" applyBorder="1" applyAlignment="1">
      <alignment horizontal="right" vertical="top"/>
    </xf>
    <xf numFmtId="0" fontId="0" fillId="5" borderId="4" xfId="0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/>
    </xf>
    <xf numFmtId="43" fontId="10" fillId="5" borderId="1" xfId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 wrapText="1"/>
    </xf>
    <xf numFmtId="43" fontId="28" fillId="5" borderId="9" xfId="1" applyFont="1" applyFill="1" applyBorder="1" applyAlignment="1">
      <alignment horizontal="right" vertical="top"/>
    </xf>
    <xf numFmtId="0" fontId="0" fillId="5" borderId="1" xfId="0" applyFill="1" applyBorder="1" applyAlignment="1">
      <alignment horizontal="right" vertical="top" wrapText="1"/>
    </xf>
    <xf numFmtId="43" fontId="22" fillId="5" borderId="1" xfId="0" applyNumberFormat="1" applyFont="1" applyFill="1" applyBorder="1" applyAlignment="1">
      <alignment horizontal="right" vertical="top"/>
    </xf>
    <xf numFmtId="43" fontId="54" fillId="5" borderId="1" xfId="0" applyNumberFormat="1" applyFont="1" applyFill="1" applyBorder="1" applyAlignment="1">
      <alignment horizontal="right" vertical="top"/>
    </xf>
    <xf numFmtId="43" fontId="66" fillId="5" borderId="1" xfId="1" applyFont="1" applyFill="1" applyBorder="1" applyAlignment="1">
      <alignment wrapText="1"/>
    </xf>
    <xf numFmtId="0" fontId="12" fillId="5" borderId="1" xfId="2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top" wrapText="1"/>
    </xf>
    <xf numFmtId="0" fontId="19" fillId="5" borderId="1" xfId="5" applyFill="1" applyBorder="1" applyAlignment="1">
      <alignment vertical="top"/>
    </xf>
    <xf numFmtId="43" fontId="19" fillId="5" borderId="1" xfId="5" applyNumberFormat="1" applyFill="1" applyBorder="1" applyAlignment="1">
      <alignment wrapText="1"/>
    </xf>
    <xf numFmtId="43" fontId="19" fillId="5" borderId="1" xfId="5" applyNumberFormat="1" applyFill="1" applyBorder="1" applyAlignment="1"/>
    <xf numFmtId="0" fontId="13" fillId="5" borderId="0" xfId="0" applyFont="1" applyFill="1" applyAlignment="1">
      <alignment vertical="top"/>
    </xf>
    <xf numFmtId="0" fontId="13" fillId="5" borderId="0" xfId="0" applyFont="1" applyFill="1" applyAlignment="1">
      <alignment vertical="center"/>
    </xf>
    <xf numFmtId="43" fontId="17" fillId="5" borderId="0" xfId="1" applyFont="1" applyFill="1" applyBorder="1" applyAlignment="1"/>
    <xf numFmtId="2" fontId="13" fillId="5" borderId="0" xfId="0" applyNumberFormat="1" applyFont="1" applyFill="1" applyAlignment="1"/>
    <xf numFmtId="0" fontId="13" fillId="5" borderId="0" xfId="0" applyFont="1" applyFill="1" applyAlignment="1"/>
    <xf numFmtId="0" fontId="8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/>
    </xf>
    <xf numFmtId="0" fontId="0" fillId="5" borderId="1" xfId="0" applyFill="1" applyBorder="1" applyAlignment="1">
      <alignment horizontal="left" wrapText="1"/>
    </xf>
    <xf numFmtId="0" fontId="8" fillId="5" borderId="1" xfId="3" applyFont="1" applyFill="1" applyBorder="1" applyAlignment="1">
      <alignment vertical="center" wrapText="1"/>
    </xf>
    <xf numFmtId="43" fontId="18" fillId="5" borderId="4" xfId="1" applyFont="1" applyFill="1" applyBorder="1" applyAlignment="1"/>
    <xf numFmtId="43" fontId="8" fillId="5" borderId="1" xfId="1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6" fillId="5" borderId="1" xfId="0" applyFont="1" applyFill="1" applyBorder="1" applyAlignment="1">
      <alignment vertical="center" wrapText="1"/>
    </xf>
    <xf numFmtId="43" fontId="43" fillId="5" borderId="1" xfId="1" applyFont="1" applyFill="1" applyBorder="1" applyAlignment="1">
      <alignment horizontal="right"/>
    </xf>
    <xf numFmtId="0" fontId="34" fillId="5" borderId="1" xfId="0" applyFont="1" applyFill="1" applyBorder="1" applyAlignment="1">
      <alignment horizontal="right" wrapText="1"/>
    </xf>
    <xf numFmtId="0" fontId="33" fillId="5" borderId="1" xfId="0" applyFont="1" applyFill="1" applyBorder="1" applyAlignment="1">
      <alignment horizontal="right"/>
    </xf>
    <xf numFmtId="0" fontId="33" fillId="5" borderId="0" xfId="0" applyFont="1" applyFill="1" applyBorder="1" applyAlignment="1">
      <alignment horizontal="right" wrapText="1"/>
    </xf>
    <xf numFmtId="43" fontId="41" fillId="5" borderId="2" xfId="1" applyFont="1" applyFill="1" applyBorder="1" applyAlignment="1">
      <alignment horizontal="right"/>
    </xf>
    <xf numFmtId="43" fontId="41" fillId="5" borderId="4" xfId="1" applyFont="1" applyFill="1" applyBorder="1" applyAlignment="1">
      <alignment horizontal="right"/>
    </xf>
    <xf numFmtId="0" fontId="33" fillId="5" borderId="6" xfId="0" applyFont="1" applyFill="1" applyBorder="1" applyAlignment="1">
      <alignment horizontal="right" wrapText="1"/>
    </xf>
    <xf numFmtId="43" fontId="33" fillId="5" borderId="6" xfId="1" applyFont="1" applyFill="1" applyBorder="1" applyAlignment="1">
      <alignment horizontal="right"/>
    </xf>
    <xf numFmtId="0" fontId="33" fillId="5" borderId="6" xfId="1" applyNumberFormat="1" applyFont="1" applyFill="1" applyBorder="1" applyAlignment="1">
      <alignment horizontal="right" wrapText="1"/>
    </xf>
    <xf numFmtId="4" fontId="31" fillId="5" borderId="1" xfId="0" applyNumberFormat="1" applyFont="1" applyFill="1" applyBorder="1" applyAlignment="1">
      <alignment horizontal="right" wrapText="1"/>
    </xf>
    <xf numFmtId="0" fontId="31" fillId="0" borderId="1" xfId="0" applyFont="1" applyBorder="1" applyAlignment="1">
      <alignment horizontal="right" wrapText="1"/>
    </xf>
    <xf numFmtId="4" fontId="43" fillId="0" borderId="1" xfId="0" applyNumberFormat="1" applyFont="1" applyBorder="1" applyAlignment="1">
      <alignment horizontal="right"/>
    </xf>
    <xf numFmtId="0" fontId="9" fillId="6" borderId="6" xfId="0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right" vertical="top" wrapText="1"/>
    </xf>
    <xf numFmtId="0" fontId="9" fillId="12" borderId="1" xfId="0" applyFont="1" applyFill="1" applyBorder="1" applyAlignment="1">
      <alignment horizontal="right" vertical="top" wrapText="1"/>
    </xf>
    <xf numFmtId="0" fontId="8" fillId="8" borderId="1" xfId="0" applyFont="1" applyFill="1" applyBorder="1" applyAlignment="1">
      <alignment horizontal="right" vertical="top" wrapText="1"/>
    </xf>
    <xf numFmtId="0" fontId="8" fillId="5" borderId="1" xfId="4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6" fillId="5" borderId="1" xfId="0" applyFont="1" applyFill="1" applyBorder="1" applyAlignment="1">
      <alignment horizontal="right" vertical="top" wrapText="1"/>
    </xf>
    <xf numFmtId="43" fontId="26" fillId="5" borderId="2" xfId="1" applyFont="1" applyFill="1" applyBorder="1" applyAlignment="1">
      <alignment horizontal="right" vertical="top" wrapText="1"/>
    </xf>
    <xf numFmtId="43" fontId="26" fillId="5" borderId="3" xfId="1" applyFont="1" applyFill="1" applyBorder="1" applyAlignment="1">
      <alignment horizontal="right" vertical="top" wrapText="1"/>
    </xf>
    <xf numFmtId="0" fontId="0" fillId="5" borderId="4" xfId="0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0" fillId="5" borderId="3" xfId="0" applyFont="1" applyFill="1" applyBorder="1" applyAlignment="1">
      <alignment horizontal="right" vertical="top" wrapText="1"/>
    </xf>
    <xf numFmtId="0" fontId="8" fillId="5" borderId="2" xfId="0" applyFont="1" applyFill="1" applyBorder="1" applyAlignment="1">
      <alignment horizontal="right" vertical="top" wrapText="1"/>
    </xf>
    <xf numFmtId="43" fontId="26" fillId="5" borderId="2" xfId="1" applyFont="1" applyFill="1" applyBorder="1" applyAlignment="1">
      <alignment horizontal="right" vertical="top"/>
    </xf>
    <xf numFmtId="0" fontId="0" fillId="5" borderId="3" xfId="0" applyFont="1" applyFill="1" applyBorder="1" applyAlignment="1">
      <alignment horizontal="right" vertical="top"/>
    </xf>
    <xf numFmtId="0" fontId="0" fillId="5" borderId="4" xfId="0" applyFont="1" applyFill="1" applyBorder="1" applyAlignment="1">
      <alignment horizontal="right" vertical="top"/>
    </xf>
    <xf numFmtId="43" fontId="26" fillId="0" borderId="2" xfId="1" applyFont="1" applyFill="1" applyBorder="1" applyAlignment="1">
      <alignment horizontal="right" vertical="top" wrapText="1"/>
    </xf>
    <xf numFmtId="43" fontId="26" fillId="0" borderId="3" xfId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right" vertical="top" wrapText="1"/>
    </xf>
    <xf numFmtId="0" fontId="16" fillId="5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6" borderId="8" xfId="0" applyFont="1" applyFill="1" applyBorder="1" applyAlignment="1">
      <alignment vertical="top"/>
    </xf>
    <xf numFmtId="0" fontId="7" fillId="5" borderId="2" xfId="3" applyFont="1" applyFill="1" applyBorder="1" applyAlignment="1">
      <alignment vertical="center" wrapText="1"/>
    </xf>
    <xf numFmtId="0" fontId="7" fillId="5" borderId="3" xfId="3" applyFont="1" applyFill="1" applyBorder="1" applyAlignment="1">
      <alignment vertical="center" wrapText="1"/>
    </xf>
    <xf numFmtId="0" fontId="7" fillId="5" borderId="4" xfId="3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39" fillId="6" borderId="8" xfId="0" applyFont="1" applyFill="1" applyBorder="1" applyAlignment="1">
      <alignment horizontal="left"/>
    </xf>
    <xf numFmtId="0" fontId="33" fillId="5" borderId="2" xfId="0" applyFont="1" applyFill="1" applyBorder="1" applyAlignment="1">
      <alignment horizontal="right" wrapText="1"/>
    </xf>
    <xf numFmtId="0" fontId="33" fillId="5" borderId="3" xfId="0" applyFont="1" applyFill="1" applyBorder="1" applyAlignment="1">
      <alignment horizontal="right" wrapText="1"/>
    </xf>
    <xf numFmtId="0" fontId="39" fillId="5" borderId="2" xfId="0" applyFont="1" applyFill="1" applyBorder="1" applyAlignment="1">
      <alignment horizontal="right" wrapText="1"/>
    </xf>
    <xf numFmtId="0" fontId="39" fillId="5" borderId="3" xfId="0" applyFont="1" applyFill="1" applyBorder="1" applyAlignment="1">
      <alignment horizontal="right" wrapText="1"/>
    </xf>
    <xf numFmtId="0" fontId="39" fillId="5" borderId="4" xfId="0" applyFont="1" applyFill="1" applyBorder="1" applyAlignment="1">
      <alignment horizontal="right" wrapText="1"/>
    </xf>
    <xf numFmtId="0" fontId="33" fillId="5" borderId="2" xfId="4" applyFont="1" applyFill="1" applyBorder="1" applyAlignment="1">
      <alignment horizontal="right" wrapText="1"/>
    </xf>
    <xf numFmtId="0" fontId="33" fillId="5" borderId="3" xfId="4" applyFont="1" applyFill="1" applyBorder="1" applyAlignment="1">
      <alignment horizontal="right" wrapText="1"/>
    </xf>
    <xf numFmtId="0" fontId="33" fillId="5" borderId="4" xfId="4" applyFont="1" applyFill="1" applyBorder="1" applyAlignment="1">
      <alignment horizontal="right" wrapText="1"/>
    </xf>
    <xf numFmtId="0" fontId="0" fillId="5" borderId="3" xfId="0" applyFill="1" applyBorder="1" applyAlignment="1">
      <alignment horizontal="right" wrapText="1"/>
    </xf>
    <xf numFmtId="0" fontId="0" fillId="5" borderId="3" xfId="0" applyFill="1" applyBorder="1" applyAlignment="1">
      <alignment horizontal="right"/>
    </xf>
    <xf numFmtId="0" fontId="31" fillId="5" borderId="2" xfId="0" applyFont="1" applyFill="1" applyBorder="1" applyAlignment="1">
      <alignment horizontal="right" wrapText="1"/>
    </xf>
    <xf numFmtId="0" fontId="0" fillId="5" borderId="4" xfId="0" applyFill="1" applyBorder="1" applyAlignment="1">
      <alignment horizontal="right" wrapText="1"/>
    </xf>
    <xf numFmtId="0" fontId="33" fillId="5" borderId="4" xfId="0" applyFont="1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37" fillId="5" borderId="3" xfId="0" applyFont="1" applyFill="1" applyBorder="1" applyAlignment="1">
      <alignment horizontal="right" wrapText="1"/>
    </xf>
    <xf numFmtId="0" fontId="37" fillId="5" borderId="4" xfId="0" applyFont="1" applyFill="1" applyBorder="1" applyAlignment="1">
      <alignment horizontal="right" wrapText="1"/>
    </xf>
    <xf numFmtId="0" fontId="0" fillId="5" borderId="2" xfId="0" applyFill="1" applyBorder="1" applyAlignment="1">
      <alignment horizontal="right" wrapText="1"/>
    </xf>
    <xf numFmtId="3" fontId="31" fillId="5" borderId="2" xfId="0" applyNumberFormat="1" applyFont="1" applyFill="1" applyBorder="1" applyAlignment="1">
      <alignment horizontal="right" wrapText="1"/>
    </xf>
    <xf numFmtId="0" fontId="42" fillId="5" borderId="2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14" fontId="23" fillId="13" borderId="1" xfId="0" applyNumberFormat="1" applyFont="1" applyFill="1" applyBorder="1" applyAlignment="1">
      <alignment horizontal="center"/>
    </xf>
  </cellXfs>
  <cellStyles count="7">
    <cellStyle name="Bad" xfId="5" builtinId="27"/>
    <cellStyle name="Calculation" xfId="3" builtinId="22"/>
    <cellStyle name="Check Cell" xfId="4" builtinId="23"/>
    <cellStyle name="Comma" xfId="1" builtinId="3"/>
    <cellStyle name="Good" xfId="2" builtinId="26"/>
    <cellStyle name="Neutral" xfId="6" builtinId="28"/>
    <cellStyle name="Normal" xfId="0" builtinId="0"/>
  </cellStyles>
  <dxfs count="0"/>
  <tableStyles count="0" defaultTableStyle="TableStyleMedium2" defaultPivotStyle="PivotStyleLight16"/>
  <colors>
    <mruColors>
      <color rgb="FFF856EC"/>
      <color rgb="FFE06EE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opLeftCell="B1" zoomScale="85" zoomScaleNormal="85" workbookViewId="0">
      <selection activeCell="H2" sqref="H1:H1048576"/>
    </sheetView>
  </sheetViews>
  <sheetFormatPr defaultColWidth="28.85546875" defaultRowHeight="12.75" x14ac:dyDescent="0.25"/>
  <cols>
    <col min="1" max="1" width="15.7109375" style="15" customWidth="1"/>
    <col min="2" max="2" width="22.42578125" style="15" customWidth="1"/>
    <col min="3" max="3" width="26" style="15" customWidth="1"/>
    <col min="4" max="4" width="38.140625" style="15" customWidth="1"/>
    <col min="5" max="5" width="69" style="15" customWidth="1"/>
    <col min="6" max="7" width="12.42578125" style="29" customWidth="1"/>
    <col min="8" max="8" width="21.28515625" style="32" customWidth="1"/>
    <col min="9" max="16384" width="28.85546875" style="15"/>
  </cols>
  <sheetData>
    <row r="1" spans="1:9" x14ac:dyDescent="0.25">
      <c r="B1" s="140" t="s">
        <v>56</v>
      </c>
      <c r="C1" s="141"/>
      <c r="D1" s="141"/>
      <c r="E1" s="141"/>
      <c r="F1" s="141"/>
      <c r="G1" s="141"/>
      <c r="H1" s="141"/>
    </row>
    <row r="2" spans="1:9" ht="33.75" x14ac:dyDescent="0.25">
      <c r="A2" s="15" t="s">
        <v>117</v>
      </c>
      <c r="B2" s="16" t="s">
        <v>0</v>
      </c>
      <c r="C2" s="86" t="s">
        <v>36</v>
      </c>
      <c r="D2" s="17" t="s">
        <v>6</v>
      </c>
      <c r="E2" s="17" t="s">
        <v>8</v>
      </c>
      <c r="F2" s="18" t="s">
        <v>136</v>
      </c>
      <c r="G2" s="18" t="s">
        <v>115</v>
      </c>
      <c r="H2" s="19" t="s">
        <v>33</v>
      </c>
    </row>
    <row r="3" spans="1:9" ht="57.75" customHeight="1" x14ac:dyDescent="0.25">
      <c r="A3" s="93" t="s">
        <v>118</v>
      </c>
      <c r="B3" s="145" t="s">
        <v>151</v>
      </c>
      <c r="C3" s="147" t="s">
        <v>38</v>
      </c>
      <c r="D3" s="146" t="s">
        <v>113</v>
      </c>
      <c r="E3" s="28" t="s">
        <v>58</v>
      </c>
      <c r="F3" s="61">
        <v>7000</v>
      </c>
      <c r="G3" s="148" t="s">
        <v>116</v>
      </c>
      <c r="H3" s="21">
        <v>0</v>
      </c>
    </row>
    <row r="4" spans="1:9" ht="57.75" customHeight="1" x14ac:dyDescent="0.25">
      <c r="A4" s="97"/>
      <c r="B4" s="145"/>
      <c r="C4" s="147"/>
      <c r="D4" s="146"/>
      <c r="E4" s="28" t="s">
        <v>138</v>
      </c>
      <c r="F4" s="61">
        <v>3000</v>
      </c>
      <c r="G4" s="149"/>
      <c r="H4" s="21"/>
    </row>
    <row r="5" spans="1:9" ht="31.5" customHeight="1" x14ac:dyDescent="0.25">
      <c r="A5" s="93">
        <v>5000</v>
      </c>
      <c r="B5" s="145"/>
      <c r="C5" s="147"/>
      <c r="D5" s="146"/>
      <c r="E5" s="99" t="s">
        <v>26</v>
      </c>
      <c r="F5" s="61">
        <v>1000</v>
      </c>
      <c r="G5" s="150"/>
      <c r="H5" s="21">
        <f>SUM(F3:F5)</f>
        <v>11000</v>
      </c>
    </row>
    <row r="6" spans="1:9" ht="89.25" x14ac:dyDescent="0.25">
      <c r="A6" s="94" t="s">
        <v>120</v>
      </c>
      <c r="B6" s="145" t="s">
        <v>152</v>
      </c>
      <c r="C6" s="151" t="s">
        <v>37</v>
      </c>
      <c r="D6" s="142" t="s">
        <v>140</v>
      </c>
      <c r="E6" s="28" t="s">
        <v>43</v>
      </c>
      <c r="F6" s="27">
        <v>13225</v>
      </c>
      <c r="G6" s="148" t="s">
        <v>137</v>
      </c>
      <c r="H6" s="23">
        <v>0</v>
      </c>
      <c r="I6" s="24"/>
    </row>
    <row r="7" spans="1:9" x14ac:dyDescent="0.25">
      <c r="B7" s="145"/>
      <c r="C7" s="151"/>
      <c r="D7" s="142"/>
      <c r="E7" s="99" t="s">
        <v>26</v>
      </c>
      <c r="F7" s="27">
        <v>2000</v>
      </c>
      <c r="G7" s="152"/>
      <c r="H7" s="25">
        <v>0</v>
      </c>
    </row>
    <row r="8" spans="1:9" x14ac:dyDescent="0.25">
      <c r="B8" s="145"/>
      <c r="C8" s="151"/>
      <c r="D8" s="142"/>
      <c r="E8" s="26" t="s">
        <v>3</v>
      </c>
      <c r="F8" s="27">
        <v>3000</v>
      </c>
      <c r="G8" s="152"/>
      <c r="H8" s="23">
        <v>0</v>
      </c>
    </row>
    <row r="9" spans="1:9" ht="15" x14ac:dyDescent="0.25">
      <c r="B9" s="145"/>
      <c r="C9" s="151"/>
      <c r="D9" s="142"/>
      <c r="E9" s="26" t="s">
        <v>2</v>
      </c>
      <c r="F9" s="27">
        <v>3000</v>
      </c>
      <c r="G9" s="100"/>
      <c r="H9" s="21">
        <f>F6+F8+F9+F7</f>
        <v>21225</v>
      </c>
    </row>
    <row r="10" spans="1:9" ht="12.75" customHeight="1" x14ac:dyDescent="0.25">
      <c r="A10" s="95" t="s">
        <v>119</v>
      </c>
      <c r="B10" s="145"/>
      <c r="C10" s="151"/>
      <c r="D10" s="142" t="s">
        <v>60</v>
      </c>
      <c r="E10" s="101" t="s">
        <v>139</v>
      </c>
      <c r="F10" s="61">
        <v>3000</v>
      </c>
      <c r="G10" s="148" t="s">
        <v>142</v>
      </c>
      <c r="H10" s="23">
        <v>0</v>
      </c>
    </row>
    <row r="11" spans="1:9" ht="12.75" customHeight="1" x14ac:dyDescent="0.25">
      <c r="B11" s="145"/>
      <c r="C11" s="151"/>
      <c r="D11" s="142"/>
      <c r="E11" s="101" t="s">
        <v>66</v>
      </c>
      <c r="F11" s="61">
        <v>3000</v>
      </c>
      <c r="G11" s="159"/>
      <c r="H11" s="23">
        <v>0</v>
      </c>
    </row>
    <row r="12" spans="1:9" ht="12.75" customHeight="1" x14ac:dyDescent="0.25">
      <c r="B12" s="145"/>
      <c r="C12" s="151"/>
      <c r="D12" s="142"/>
      <c r="E12" s="102" t="s">
        <v>2</v>
      </c>
      <c r="F12" s="61">
        <v>3000</v>
      </c>
      <c r="G12" s="159"/>
      <c r="H12" s="23">
        <v>0</v>
      </c>
    </row>
    <row r="13" spans="1:9" ht="12.75" customHeight="1" x14ac:dyDescent="0.25">
      <c r="B13" s="145"/>
      <c r="C13" s="151"/>
      <c r="D13" s="142"/>
      <c r="E13" s="101" t="s">
        <v>11</v>
      </c>
      <c r="F13" s="61">
        <v>4000</v>
      </c>
      <c r="G13" s="150"/>
      <c r="H13" s="21">
        <f>F10+F12+F13+F11</f>
        <v>13000</v>
      </c>
    </row>
    <row r="14" spans="1:9" x14ac:dyDescent="0.25">
      <c r="B14" s="145"/>
      <c r="C14" s="151"/>
      <c r="D14" s="143" t="s">
        <v>44</v>
      </c>
      <c r="E14" s="87" t="s">
        <v>28</v>
      </c>
      <c r="F14" s="88">
        <v>2000</v>
      </c>
      <c r="G14" s="88"/>
      <c r="H14" s="89">
        <v>0</v>
      </c>
    </row>
    <row r="15" spans="1:9" ht="25.5" customHeight="1" x14ac:dyDescent="0.25">
      <c r="A15" s="96">
        <v>6000</v>
      </c>
      <c r="B15" s="145"/>
      <c r="C15" s="151"/>
      <c r="D15" s="143"/>
      <c r="E15" s="87" t="s">
        <v>2</v>
      </c>
      <c r="F15" s="88">
        <v>2000</v>
      </c>
      <c r="G15" s="88"/>
      <c r="H15" s="89">
        <v>0</v>
      </c>
    </row>
    <row r="16" spans="1:9" x14ac:dyDescent="0.25">
      <c r="B16" s="145"/>
      <c r="C16" s="151"/>
      <c r="D16" s="143"/>
      <c r="E16" s="87" t="s">
        <v>14</v>
      </c>
      <c r="F16" s="88">
        <v>2500</v>
      </c>
      <c r="G16" s="88"/>
      <c r="H16" s="89">
        <f>F14+F15+F16</f>
        <v>6500</v>
      </c>
    </row>
    <row r="17" spans="1:8" x14ac:dyDescent="0.25">
      <c r="A17" s="15" t="s">
        <v>122</v>
      </c>
      <c r="B17" s="145"/>
      <c r="C17" s="151"/>
      <c r="D17" s="144" t="s">
        <v>57</v>
      </c>
      <c r="E17" s="28" t="s">
        <v>68</v>
      </c>
      <c r="F17" s="27">
        <v>3000</v>
      </c>
      <c r="G17" s="154" t="s">
        <v>143</v>
      </c>
      <c r="H17" s="23">
        <v>0</v>
      </c>
    </row>
    <row r="18" spans="1:8" x14ac:dyDescent="0.25">
      <c r="B18" s="145"/>
      <c r="C18" s="151"/>
      <c r="D18" s="144"/>
      <c r="E18" s="28" t="s">
        <v>64</v>
      </c>
      <c r="F18" s="27">
        <v>7000</v>
      </c>
      <c r="G18" s="155"/>
      <c r="H18" s="23">
        <v>0</v>
      </c>
    </row>
    <row r="19" spans="1:8" x14ac:dyDescent="0.25">
      <c r="B19" s="145"/>
      <c r="C19" s="151"/>
      <c r="D19" s="144"/>
      <c r="E19" s="28" t="s">
        <v>30</v>
      </c>
      <c r="F19" s="27">
        <v>1000</v>
      </c>
      <c r="G19" s="155"/>
      <c r="H19" s="23">
        <v>0</v>
      </c>
    </row>
    <row r="20" spans="1:8" x14ac:dyDescent="0.25">
      <c r="A20" s="15" t="s">
        <v>121</v>
      </c>
      <c r="B20" s="145"/>
      <c r="C20" s="151"/>
      <c r="D20" s="144"/>
      <c r="E20" s="28" t="s">
        <v>2</v>
      </c>
      <c r="F20" s="27">
        <v>3000</v>
      </c>
      <c r="G20" s="156"/>
      <c r="H20" s="21">
        <f>SUM(F17:F20)</f>
        <v>14000</v>
      </c>
    </row>
    <row r="21" spans="1:8" ht="38.25" x14ac:dyDescent="0.25">
      <c r="A21" s="15" t="s">
        <v>122</v>
      </c>
      <c r="B21" s="145"/>
      <c r="C21" s="151"/>
      <c r="D21" s="143" t="s">
        <v>94</v>
      </c>
      <c r="E21" s="87" t="s">
        <v>95</v>
      </c>
      <c r="F21" s="90">
        <v>4000</v>
      </c>
      <c r="G21" s="90" t="s">
        <v>144</v>
      </c>
      <c r="H21" s="89">
        <v>0</v>
      </c>
    </row>
    <row r="22" spans="1:8" x14ac:dyDescent="0.25">
      <c r="B22" s="145"/>
      <c r="C22" s="151"/>
      <c r="D22" s="143"/>
      <c r="E22" s="91" t="s">
        <v>26</v>
      </c>
      <c r="F22" s="90">
        <v>1000</v>
      </c>
      <c r="G22" s="90"/>
      <c r="H22" s="89">
        <f>F22+F21</f>
        <v>5000</v>
      </c>
    </row>
    <row r="23" spans="1:8" ht="33.75" x14ac:dyDescent="0.25">
      <c r="B23" s="145"/>
      <c r="C23" s="151"/>
      <c r="D23" s="143" t="s">
        <v>141</v>
      </c>
      <c r="E23" s="87" t="s">
        <v>3</v>
      </c>
      <c r="F23" s="90">
        <v>3000</v>
      </c>
      <c r="G23" s="90" t="s">
        <v>144</v>
      </c>
      <c r="H23" s="89">
        <v>0</v>
      </c>
    </row>
    <row r="24" spans="1:8" ht="73.5" customHeight="1" x14ac:dyDescent="0.25">
      <c r="A24" s="15" t="s">
        <v>122</v>
      </c>
      <c r="B24" s="145"/>
      <c r="C24" s="151"/>
      <c r="D24" s="143"/>
      <c r="E24" s="87" t="s">
        <v>2</v>
      </c>
      <c r="F24" s="90">
        <v>3000</v>
      </c>
      <c r="G24" s="90"/>
      <c r="H24" s="89">
        <v>0</v>
      </c>
    </row>
    <row r="25" spans="1:8" x14ac:dyDescent="0.25">
      <c r="B25" s="145"/>
      <c r="C25" s="151"/>
      <c r="D25" s="143"/>
      <c r="E25" s="92" t="s">
        <v>11</v>
      </c>
      <c r="F25" s="90">
        <v>7000</v>
      </c>
      <c r="G25" s="90"/>
      <c r="H25" s="89">
        <f>F23+F24+F25</f>
        <v>13000</v>
      </c>
    </row>
    <row r="26" spans="1:8" x14ac:dyDescent="0.25">
      <c r="A26" s="15" t="s">
        <v>122</v>
      </c>
      <c r="B26" s="145"/>
      <c r="C26" s="151"/>
      <c r="D26" s="144" t="s">
        <v>61</v>
      </c>
      <c r="E26" s="26" t="s">
        <v>145</v>
      </c>
      <c r="F26" s="27">
        <v>6000</v>
      </c>
      <c r="G26" s="157" t="s">
        <v>126</v>
      </c>
      <c r="H26" s="30">
        <v>0</v>
      </c>
    </row>
    <row r="27" spans="1:8" ht="12.75" customHeight="1" x14ac:dyDescent="0.25">
      <c r="B27" s="145"/>
      <c r="C27" s="151"/>
      <c r="D27" s="144"/>
      <c r="E27" s="26" t="s">
        <v>146</v>
      </c>
      <c r="F27" s="27">
        <v>5000</v>
      </c>
      <c r="G27" s="158"/>
      <c r="H27" s="30">
        <v>0</v>
      </c>
    </row>
    <row r="28" spans="1:8" ht="34.5" customHeight="1" x14ac:dyDescent="0.25">
      <c r="B28" s="145"/>
      <c r="C28" s="151"/>
      <c r="D28" s="144"/>
      <c r="E28" s="103" t="s">
        <v>24</v>
      </c>
      <c r="F28" s="27">
        <v>1000</v>
      </c>
      <c r="G28" s="158"/>
      <c r="H28" s="30">
        <v>0</v>
      </c>
    </row>
    <row r="29" spans="1:8" s="31" customFormat="1" ht="112.5" x14ac:dyDescent="0.25">
      <c r="B29" s="145"/>
      <c r="C29" s="151"/>
      <c r="D29" s="153" t="s">
        <v>124</v>
      </c>
      <c r="E29" s="28" t="s">
        <v>147</v>
      </c>
      <c r="F29" s="61">
        <v>4000</v>
      </c>
      <c r="G29" s="20" t="s">
        <v>127</v>
      </c>
      <c r="H29" s="22"/>
    </row>
    <row r="30" spans="1:8" s="31" customFormat="1" ht="23.25" customHeight="1" x14ac:dyDescent="0.25">
      <c r="A30" s="95" t="s">
        <v>123</v>
      </c>
      <c r="B30" s="145"/>
      <c r="C30" s="151"/>
      <c r="D30" s="150"/>
      <c r="E30" s="28" t="s">
        <v>125</v>
      </c>
      <c r="F30" s="61">
        <v>2000</v>
      </c>
      <c r="G30" s="20"/>
      <c r="H30" s="22"/>
    </row>
    <row r="31" spans="1:8" ht="300" x14ac:dyDescent="0.25">
      <c r="B31" s="142" t="s">
        <v>148</v>
      </c>
      <c r="C31" s="151"/>
      <c r="D31" s="28" t="s">
        <v>149</v>
      </c>
      <c r="E31" s="28" t="s">
        <v>150</v>
      </c>
      <c r="F31" s="61">
        <v>12000</v>
      </c>
      <c r="G31" s="106" t="s">
        <v>128</v>
      </c>
      <c r="H31" s="105"/>
    </row>
    <row r="32" spans="1:8" x14ac:dyDescent="0.25">
      <c r="B32" s="142"/>
      <c r="C32" s="151"/>
      <c r="D32" s="102"/>
      <c r="E32" s="102"/>
      <c r="F32" s="108">
        <f>SUM(F31,F30,F29,F10:F13,F3:F5)</f>
        <v>42000</v>
      </c>
      <c r="G32" s="107"/>
      <c r="H32" s="105"/>
    </row>
    <row r="33" spans="8:8" x14ac:dyDescent="0.25">
      <c r="H33" s="29"/>
    </row>
    <row r="34" spans="8:8" x14ac:dyDescent="0.25">
      <c r="H34" s="29"/>
    </row>
    <row r="35" spans="8:8" x14ac:dyDescent="0.25">
      <c r="H35" s="29"/>
    </row>
    <row r="36" spans="8:8" x14ac:dyDescent="0.25">
      <c r="H36" s="29"/>
    </row>
    <row r="37" spans="8:8" x14ac:dyDescent="0.25">
      <c r="H37" s="29"/>
    </row>
    <row r="38" spans="8:8" x14ac:dyDescent="0.25">
      <c r="H38" s="29"/>
    </row>
    <row r="39" spans="8:8" x14ac:dyDescent="0.25">
      <c r="H39" s="29"/>
    </row>
    <row r="40" spans="8:8" x14ac:dyDescent="0.25">
      <c r="H40" s="29"/>
    </row>
    <row r="41" spans="8:8" x14ac:dyDescent="0.25">
      <c r="H41" s="29"/>
    </row>
    <row r="42" spans="8:8" x14ac:dyDescent="0.25">
      <c r="H42" s="29"/>
    </row>
    <row r="43" spans="8:8" x14ac:dyDescent="0.25">
      <c r="H43" s="29"/>
    </row>
  </sheetData>
  <mergeCells count="21">
    <mergeCell ref="C31:C32"/>
    <mergeCell ref="B31:B32"/>
    <mergeCell ref="C6:C30"/>
    <mergeCell ref="D26:D28"/>
    <mergeCell ref="G6:G8"/>
    <mergeCell ref="D29:D30"/>
    <mergeCell ref="G17:G20"/>
    <mergeCell ref="G26:G28"/>
    <mergeCell ref="G10:G13"/>
    <mergeCell ref="B1:H1"/>
    <mergeCell ref="D6:D9"/>
    <mergeCell ref="D10:D13"/>
    <mergeCell ref="D14:D16"/>
    <mergeCell ref="D17:D20"/>
    <mergeCell ref="B6:B30"/>
    <mergeCell ref="D21:D22"/>
    <mergeCell ref="D3:D5"/>
    <mergeCell ref="D23:D25"/>
    <mergeCell ref="B3:B5"/>
    <mergeCell ref="C3:C5"/>
    <mergeCell ref="G3:G5"/>
  </mergeCells>
  <pageMargins left="0.7" right="0.7" top="0.75" bottom="0.75" header="0.3" footer="0.3"/>
  <pageSetup paperSize="5" orientation="landscape" r:id="rId1"/>
  <ignoredErrors>
    <ignoredError sqref="H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zoomScale="90" zoomScaleNormal="90" workbookViewId="0">
      <selection activeCell="F2" sqref="F1:F1048576"/>
    </sheetView>
  </sheetViews>
  <sheetFormatPr defaultColWidth="9.140625" defaultRowHeight="12.75" x14ac:dyDescent="0.2"/>
  <cols>
    <col min="1" max="1" width="27.42578125" style="1" customWidth="1"/>
    <col min="2" max="2" width="46.140625" style="12" customWidth="1"/>
    <col min="3" max="3" width="45.85546875" style="12" customWidth="1"/>
    <col min="4" max="4" width="33.7109375" style="1" customWidth="1"/>
    <col min="5" max="5" width="13" style="7" customWidth="1"/>
    <col min="6" max="6" width="17" style="5" customWidth="1"/>
    <col min="7" max="16384" width="9.140625" style="1"/>
  </cols>
  <sheetData>
    <row r="1" spans="1:6" ht="21.75" customHeight="1" x14ac:dyDescent="0.25">
      <c r="A1" s="163" t="s">
        <v>34</v>
      </c>
      <c r="B1" s="163"/>
      <c r="C1" s="163"/>
      <c r="D1" s="163"/>
      <c r="E1" s="163"/>
      <c r="F1" s="163"/>
    </row>
    <row r="2" spans="1:6" x14ac:dyDescent="0.2">
      <c r="A2" s="3" t="s">
        <v>0</v>
      </c>
      <c r="B2" s="10" t="s">
        <v>36</v>
      </c>
      <c r="C2" s="11" t="s">
        <v>6</v>
      </c>
      <c r="D2" s="3" t="s">
        <v>8</v>
      </c>
      <c r="E2" s="6" t="s">
        <v>31</v>
      </c>
      <c r="F2" s="6"/>
    </row>
    <row r="3" spans="1:6" s="2" customFormat="1" ht="12.75" customHeight="1" x14ac:dyDescent="0.2">
      <c r="A3" s="167" t="s">
        <v>42</v>
      </c>
      <c r="B3" s="160" t="s">
        <v>47</v>
      </c>
      <c r="C3" s="164" t="s">
        <v>49</v>
      </c>
      <c r="D3" s="8" t="s">
        <v>21</v>
      </c>
      <c r="E3" s="13">
        <v>3000</v>
      </c>
      <c r="F3" s="9"/>
    </row>
    <row r="4" spans="1:6" s="4" customFormat="1" ht="11.25" customHeight="1" x14ac:dyDescent="0.2">
      <c r="A4" s="168"/>
      <c r="B4" s="160"/>
      <c r="C4" s="165"/>
      <c r="D4" s="8" t="s">
        <v>2</v>
      </c>
      <c r="E4" s="13">
        <v>2000</v>
      </c>
      <c r="F4" s="9"/>
    </row>
    <row r="5" spans="1:6" s="4" customFormat="1" x14ac:dyDescent="0.2">
      <c r="A5" s="168"/>
      <c r="B5" s="160"/>
      <c r="C5" s="165"/>
      <c r="D5" s="8" t="s">
        <v>18</v>
      </c>
      <c r="E5" s="13">
        <v>2000</v>
      </c>
      <c r="F5" s="9"/>
    </row>
    <row r="6" spans="1:6" s="4" customFormat="1" x14ac:dyDescent="0.2">
      <c r="A6" s="168"/>
      <c r="B6" s="160"/>
      <c r="C6" s="165"/>
      <c r="D6" s="8" t="s">
        <v>19</v>
      </c>
      <c r="E6" s="13">
        <v>2000</v>
      </c>
      <c r="F6" s="9"/>
    </row>
    <row r="7" spans="1:6" s="4" customFormat="1" x14ac:dyDescent="0.2">
      <c r="A7" s="169"/>
      <c r="B7" s="160"/>
      <c r="C7" s="166"/>
      <c r="D7" s="8" t="s">
        <v>20</v>
      </c>
      <c r="E7" s="13">
        <v>2000</v>
      </c>
      <c r="F7" s="9"/>
    </row>
    <row r="8" spans="1:6" s="2" customFormat="1" ht="36" customHeight="1" x14ac:dyDescent="0.2">
      <c r="A8" s="111" t="s">
        <v>41</v>
      </c>
      <c r="B8" s="160" t="s">
        <v>48</v>
      </c>
      <c r="C8" s="110" t="s">
        <v>69</v>
      </c>
      <c r="D8" s="8" t="s">
        <v>50</v>
      </c>
      <c r="E8" s="109">
        <v>10000</v>
      </c>
      <c r="F8" s="125"/>
    </row>
    <row r="9" spans="1:6" s="4" customFormat="1" ht="120" x14ac:dyDescent="0.25">
      <c r="A9" s="122" t="s">
        <v>114</v>
      </c>
      <c r="B9" s="161"/>
      <c r="C9" s="123" t="s">
        <v>156</v>
      </c>
      <c r="D9" s="8" t="s">
        <v>154</v>
      </c>
      <c r="E9" s="109">
        <v>15000</v>
      </c>
      <c r="F9" s="126"/>
    </row>
    <row r="10" spans="1:6" s="4" customFormat="1" ht="105" x14ac:dyDescent="0.25">
      <c r="A10" s="111"/>
      <c r="B10" s="162"/>
      <c r="C10" s="123" t="s">
        <v>157</v>
      </c>
      <c r="D10" s="8" t="s">
        <v>153</v>
      </c>
      <c r="E10" s="109">
        <v>15000</v>
      </c>
      <c r="F10" s="126" t="s">
        <v>134</v>
      </c>
    </row>
    <row r="11" spans="1:6" ht="75" customHeight="1" x14ac:dyDescent="0.25">
      <c r="A11" s="28" t="s">
        <v>51</v>
      </c>
      <c r="B11" s="127"/>
      <c r="C11" s="123" t="s">
        <v>155</v>
      </c>
      <c r="D11" s="112"/>
      <c r="E11" s="113">
        <v>15000</v>
      </c>
      <c r="F11" s="114"/>
    </row>
    <row r="12" spans="1:6" x14ac:dyDescent="0.2">
      <c r="A12" s="104"/>
      <c r="B12" s="116"/>
      <c r="C12" s="115"/>
      <c r="D12" s="115"/>
      <c r="E12" s="124">
        <f>SUM(E8:E11)</f>
        <v>55000</v>
      </c>
      <c r="F12" s="117"/>
    </row>
    <row r="13" spans="1:6" x14ac:dyDescent="0.2">
      <c r="A13" s="104"/>
      <c r="B13" s="116"/>
      <c r="C13" s="116"/>
      <c r="D13" s="115"/>
      <c r="E13" s="118"/>
      <c r="F13" s="119"/>
    </row>
    <row r="14" spans="1:6" x14ac:dyDescent="0.2">
      <c r="A14" s="104"/>
      <c r="B14" s="116"/>
      <c r="C14" s="116"/>
      <c r="D14" s="115"/>
      <c r="E14" s="118"/>
      <c r="F14" s="119"/>
    </row>
    <row r="15" spans="1:6" x14ac:dyDescent="0.2">
      <c r="A15" s="104"/>
      <c r="B15" s="116"/>
      <c r="C15" s="116"/>
      <c r="D15" s="115"/>
      <c r="E15" s="118"/>
      <c r="F15" s="119"/>
    </row>
    <row r="16" spans="1:6" x14ac:dyDescent="0.2">
      <c r="A16" s="104"/>
      <c r="B16" s="116"/>
      <c r="C16" s="116"/>
      <c r="D16" s="115"/>
      <c r="E16" s="118"/>
      <c r="F16" s="119"/>
    </row>
    <row r="17" spans="1:6" x14ac:dyDescent="0.2">
      <c r="A17" s="104"/>
      <c r="B17" s="116"/>
      <c r="C17" s="116"/>
      <c r="D17" s="115"/>
      <c r="E17" s="118"/>
      <c r="F17" s="119"/>
    </row>
    <row r="18" spans="1:6" x14ac:dyDescent="0.2">
      <c r="A18" s="120"/>
    </row>
    <row r="19" spans="1:6" x14ac:dyDescent="0.2">
      <c r="A19" s="121"/>
    </row>
    <row r="20" spans="1:6" x14ac:dyDescent="0.2">
      <c r="A20" s="121"/>
    </row>
    <row r="21" spans="1:6" x14ac:dyDescent="0.2">
      <c r="A21" s="121"/>
    </row>
    <row r="22" spans="1:6" x14ac:dyDescent="0.2">
      <c r="A22" s="121"/>
    </row>
    <row r="23" spans="1:6" x14ac:dyDescent="0.2">
      <c r="A23" s="121"/>
    </row>
    <row r="24" spans="1:6" x14ac:dyDescent="0.2">
      <c r="A24" s="121"/>
    </row>
    <row r="25" spans="1:6" x14ac:dyDescent="0.2">
      <c r="A25" s="121"/>
    </row>
  </sheetData>
  <mergeCells count="5">
    <mergeCell ref="B8:B10"/>
    <mergeCell ref="A1:F1"/>
    <mergeCell ref="B3:B7"/>
    <mergeCell ref="C3:C7"/>
    <mergeCell ref="A3:A7"/>
  </mergeCells>
  <pageMargins left="0.7" right="0.7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zoomScale="80" zoomScaleNormal="80" workbookViewId="0">
      <selection activeCell="D34" sqref="D34:E34"/>
    </sheetView>
  </sheetViews>
  <sheetFormatPr defaultColWidth="18.85546875" defaultRowHeight="15.75" x14ac:dyDescent="0.25"/>
  <cols>
    <col min="1" max="2" width="27.42578125" style="33" customWidth="1"/>
    <col min="3" max="3" width="37.140625" style="33" customWidth="1"/>
    <col min="4" max="4" width="65.5703125" style="33" customWidth="1"/>
    <col min="5" max="5" width="18.5703125" style="33" customWidth="1"/>
    <col min="6" max="6" width="18.28515625" style="33" customWidth="1"/>
    <col min="7" max="7" width="19" style="33" customWidth="1"/>
    <col min="8" max="16384" width="18.85546875" style="33"/>
  </cols>
  <sheetData>
    <row r="1" spans="1:8" ht="19.5" customHeight="1" x14ac:dyDescent="0.25">
      <c r="A1" s="170" t="s">
        <v>35</v>
      </c>
      <c r="B1" s="170"/>
      <c r="C1" s="170"/>
      <c r="D1" s="170"/>
      <c r="E1" s="170"/>
      <c r="F1" s="170"/>
      <c r="G1" s="170"/>
    </row>
    <row r="2" spans="1:8" x14ac:dyDescent="0.25">
      <c r="A2" s="34" t="s">
        <v>0</v>
      </c>
      <c r="B2" s="35" t="s">
        <v>36</v>
      </c>
      <c r="C2" s="34" t="s">
        <v>6</v>
      </c>
      <c r="D2" s="34" t="s">
        <v>8</v>
      </c>
      <c r="E2" s="34" t="s">
        <v>32</v>
      </c>
      <c r="F2" s="34"/>
      <c r="G2" s="34" t="s">
        <v>33</v>
      </c>
    </row>
    <row r="3" spans="1:8" s="40" customFormat="1" ht="31.5" x14ac:dyDescent="0.25">
      <c r="A3" s="176" t="s">
        <v>52</v>
      </c>
      <c r="B3" s="173" t="s">
        <v>39</v>
      </c>
      <c r="C3" s="171" t="s">
        <v>45</v>
      </c>
      <c r="D3" s="14" t="s">
        <v>158</v>
      </c>
      <c r="E3" s="128">
        <v>3000</v>
      </c>
      <c r="F3" s="179" t="s">
        <v>129</v>
      </c>
      <c r="G3" s="38">
        <v>0</v>
      </c>
    </row>
    <row r="4" spans="1:8" s="40" customFormat="1" x14ac:dyDescent="0.25">
      <c r="A4" s="177"/>
      <c r="B4" s="174"/>
      <c r="C4" s="172"/>
      <c r="D4" s="14" t="s">
        <v>159</v>
      </c>
      <c r="E4" s="128">
        <v>2500</v>
      </c>
      <c r="F4" s="180"/>
      <c r="G4" s="38">
        <v>0</v>
      </c>
    </row>
    <row r="5" spans="1:8" s="40" customFormat="1" x14ac:dyDescent="0.25">
      <c r="A5" s="177"/>
      <c r="B5" s="174"/>
      <c r="C5" s="172"/>
      <c r="D5" s="14" t="s">
        <v>16</v>
      </c>
      <c r="E5" s="128">
        <v>1000</v>
      </c>
      <c r="F5" s="180"/>
      <c r="G5" s="38">
        <v>0</v>
      </c>
    </row>
    <row r="6" spans="1:8" s="40" customFormat="1" x14ac:dyDescent="0.25">
      <c r="A6" s="177"/>
      <c r="B6" s="174"/>
      <c r="C6" s="172"/>
      <c r="D6" s="14" t="s">
        <v>17</v>
      </c>
      <c r="E6" s="128">
        <v>1000</v>
      </c>
      <c r="F6" s="180"/>
      <c r="G6" s="38">
        <v>0</v>
      </c>
    </row>
    <row r="7" spans="1:8" s="40" customFormat="1" x14ac:dyDescent="0.25">
      <c r="A7" s="177"/>
      <c r="B7" s="174"/>
      <c r="C7" s="172"/>
      <c r="D7" s="39" t="s">
        <v>29</v>
      </c>
      <c r="E7" s="128">
        <v>2500</v>
      </c>
      <c r="F7" s="180"/>
      <c r="G7" s="38">
        <f>SUM(E3:E7)</f>
        <v>10000</v>
      </c>
    </row>
    <row r="8" spans="1:8" s="40" customFormat="1" ht="18" customHeight="1" x14ac:dyDescent="0.25">
      <c r="A8" s="177"/>
      <c r="B8" s="174"/>
      <c r="C8" s="171" t="s">
        <v>55</v>
      </c>
      <c r="D8" s="14" t="s">
        <v>9</v>
      </c>
      <c r="E8" s="128">
        <v>5000</v>
      </c>
      <c r="F8" s="181"/>
      <c r="G8" s="38">
        <v>0</v>
      </c>
    </row>
    <row r="9" spans="1:8" s="40" customFormat="1" x14ac:dyDescent="0.25">
      <c r="A9" s="177"/>
      <c r="B9" s="174"/>
      <c r="C9" s="172"/>
      <c r="D9" s="14" t="s">
        <v>15</v>
      </c>
      <c r="E9" s="128">
        <v>2500</v>
      </c>
      <c r="F9" s="179"/>
      <c r="G9" s="38">
        <v>0</v>
      </c>
    </row>
    <row r="10" spans="1:8" s="40" customFormat="1" x14ac:dyDescent="0.25">
      <c r="A10" s="177"/>
      <c r="B10" s="174"/>
      <c r="C10" s="172"/>
      <c r="D10" s="14" t="s">
        <v>17</v>
      </c>
      <c r="E10" s="128">
        <v>1000</v>
      </c>
      <c r="F10" s="179"/>
      <c r="G10" s="38">
        <v>0</v>
      </c>
    </row>
    <row r="11" spans="1:8" s="40" customFormat="1" x14ac:dyDescent="0.25">
      <c r="A11" s="177"/>
      <c r="B11" s="174"/>
      <c r="C11" s="172"/>
      <c r="D11" s="14" t="s">
        <v>16</v>
      </c>
      <c r="E11" s="128">
        <v>500</v>
      </c>
      <c r="F11" s="179"/>
      <c r="G11" s="38">
        <v>0</v>
      </c>
    </row>
    <row r="12" spans="1:8" s="40" customFormat="1" ht="46.5" customHeight="1" x14ac:dyDescent="0.25">
      <c r="A12" s="178"/>
      <c r="B12" s="175"/>
      <c r="C12" s="183"/>
      <c r="D12" s="14" t="s">
        <v>7</v>
      </c>
      <c r="E12" s="128">
        <v>1000</v>
      </c>
      <c r="F12" s="182"/>
      <c r="G12" s="38">
        <f>E8+E9+E10+E11+E12</f>
        <v>10000</v>
      </c>
    </row>
    <row r="13" spans="1:8" s="42" customFormat="1" ht="59.25" customHeight="1" x14ac:dyDescent="0.25">
      <c r="A13" s="171" t="s">
        <v>46</v>
      </c>
      <c r="B13" s="173" t="s">
        <v>40</v>
      </c>
      <c r="C13" s="171" t="s">
        <v>161</v>
      </c>
      <c r="D13" s="14" t="s">
        <v>59</v>
      </c>
      <c r="E13" s="128">
        <v>6000</v>
      </c>
      <c r="F13" s="188"/>
      <c r="G13" s="38">
        <v>0</v>
      </c>
      <c r="H13" s="41"/>
    </row>
    <row r="14" spans="1:8" s="42" customFormat="1" ht="44.25" customHeight="1" x14ac:dyDescent="0.25">
      <c r="A14" s="172"/>
      <c r="B14" s="174"/>
      <c r="C14" s="172"/>
      <c r="D14" s="129" t="s">
        <v>13</v>
      </c>
      <c r="E14" s="128">
        <v>2000</v>
      </c>
      <c r="F14" s="179"/>
      <c r="G14" s="38">
        <v>0</v>
      </c>
    </row>
    <row r="15" spans="1:8" s="42" customFormat="1" ht="13.5" customHeight="1" x14ac:dyDescent="0.25">
      <c r="A15" s="172"/>
      <c r="B15" s="174"/>
      <c r="C15" s="172"/>
      <c r="D15" s="14" t="s">
        <v>2</v>
      </c>
      <c r="E15" s="128">
        <v>3000</v>
      </c>
      <c r="F15" s="179"/>
      <c r="G15" s="38">
        <v>0</v>
      </c>
    </row>
    <row r="16" spans="1:8" s="42" customFormat="1" x14ac:dyDescent="0.25">
      <c r="A16" s="172"/>
      <c r="B16" s="174"/>
      <c r="C16" s="172"/>
      <c r="D16" s="129" t="s">
        <v>5</v>
      </c>
      <c r="E16" s="128">
        <v>1000</v>
      </c>
      <c r="F16" s="179"/>
      <c r="G16" s="38">
        <v>0</v>
      </c>
    </row>
    <row r="17" spans="1:7" s="42" customFormat="1" x14ac:dyDescent="0.25">
      <c r="A17" s="172"/>
      <c r="B17" s="174"/>
      <c r="C17" s="172"/>
      <c r="D17" s="129" t="s">
        <v>1</v>
      </c>
      <c r="E17" s="128">
        <v>1000</v>
      </c>
      <c r="F17" s="179"/>
      <c r="G17" s="38">
        <v>0</v>
      </c>
    </row>
    <row r="18" spans="1:7" s="42" customFormat="1" x14ac:dyDescent="0.25">
      <c r="A18" s="172"/>
      <c r="B18" s="174"/>
      <c r="C18" s="172"/>
      <c r="D18" s="129" t="s">
        <v>7</v>
      </c>
      <c r="E18" s="128">
        <v>3000</v>
      </c>
      <c r="F18" s="179"/>
      <c r="G18" s="38">
        <v>0</v>
      </c>
    </row>
    <row r="19" spans="1:7" s="42" customFormat="1" ht="45.75" customHeight="1" x14ac:dyDescent="0.25">
      <c r="A19" s="172"/>
      <c r="B19" s="174"/>
      <c r="C19" s="183"/>
      <c r="D19" s="129" t="s">
        <v>12</v>
      </c>
      <c r="E19" s="128">
        <v>2000</v>
      </c>
      <c r="F19" s="182"/>
      <c r="G19" s="38">
        <f>E13+E14+E15+E16+E17+E18+E19</f>
        <v>18000</v>
      </c>
    </row>
    <row r="20" spans="1:7" s="42" customFormat="1" ht="12.75" customHeight="1" x14ac:dyDescent="0.25">
      <c r="A20" s="172"/>
      <c r="B20" s="174"/>
      <c r="C20" s="171" t="s">
        <v>67</v>
      </c>
      <c r="D20" s="129" t="s">
        <v>22</v>
      </c>
      <c r="E20" s="128">
        <v>3000</v>
      </c>
      <c r="F20" s="189" t="s">
        <v>135</v>
      </c>
      <c r="G20" s="38">
        <v>0</v>
      </c>
    </row>
    <row r="21" spans="1:7" s="42" customFormat="1" x14ac:dyDescent="0.25">
      <c r="A21" s="172"/>
      <c r="B21" s="174"/>
      <c r="C21" s="172"/>
      <c r="D21" s="130" t="s">
        <v>2</v>
      </c>
      <c r="E21" s="128">
        <v>2000</v>
      </c>
      <c r="F21" s="179"/>
      <c r="G21" s="38">
        <v>0</v>
      </c>
    </row>
    <row r="22" spans="1:7" s="42" customFormat="1" x14ac:dyDescent="0.25">
      <c r="A22" s="172"/>
      <c r="B22" s="174"/>
      <c r="C22" s="172"/>
      <c r="D22" s="130" t="s">
        <v>7</v>
      </c>
      <c r="E22" s="128">
        <v>1000</v>
      </c>
      <c r="F22" s="179"/>
      <c r="G22" s="38">
        <v>0</v>
      </c>
    </row>
    <row r="23" spans="1:7" s="42" customFormat="1" ht="31.5" x14ac:dyDescent="0.25">
      <c r="A23" s="172"/>
      <c r="B23" s="174"/>
      <c r="C23" s="172"/>
      <c r="D23" s="14" t="s">
        <v>23</v>
      </c>
      <c r="E23" s="128">
        <v>2000</v>
      </c>
      <c r="F23" s="179"/>
      <c r="G23" s="38">
        <v>0</v>
      </c>
    </row>
    <row r="24" spans="1:7" s="42" customFormat="1" x14ac:dyDescent="0.25">
      <c r="A24" s="172"/>
      <c r="B24" s="174"/>
      <c r="C24" s="183"/>
      <c r="D24" s="130" t="s">
        <v>160</v>
      </c>
      <c r="E24" s="128">
        <v>2000</v>
      </c>
      <c r="F24" s="182"/>
      <c r="G24" s="38">
        <f>E20+E21+E22+E23+E24</f>
        <v>10000</v>
      </c>
    </row>
    <row r="25" spans="1:7" s="40" customFormat="1" ht="12.75" customHeight="1" x14ac:dyDescent="0.25">
      <c r="A25" s="172"/>
      <c r="B25" s="174"/>
      <c r="C25" s="171" t="s">
        <v>162</v>
      </c>
      <c r="D25" s="14" t="s">
        <v>10</v>
      </c>
      <c r="E25" s="128">
        <v>11000</v>
      </c>
      <c r="F25" s="189" t="s">
        <v>131</v>
      </c>
      <c r="G25" s="38">
        <v>0</v>
      </c>
    </row>
    <row r="26" spans="1:7" s="40" customFormat="1" x14ac:dyDescent="0.25">
      <c r="A26" s="172"/>
      <c r="B26" s="174"/>
      <c r="C26" s="172"/>
      <c r="D26" s="36" t="s">
        <v>26</v>
      </c>
      <c r="E26" s="128">
        <v>1000</v>
      </c>
      <c r="F26" s="179"/>
      <c r="G26" s="38">
        <v>0</v>
      </c>
    </row>
    <row r="27" spans="1:7" s="40" customFormat="1" x14ac:dyDescent="0.25">
      <c r="A27" s="172"/>
      <c r="B27" s="174"/>
      <c r="C27" s="172"/>
      <c r="D27" s="43" t="s">
        <v>62</v>
      </c>
      <c r="E27" s="128">
        <v>2000</v>
      </c>
      <c r="F27" s="179"/>
      <c r="G27" s="38">
        <v>0</v>
      </c>
    </row>
    <row r="28" spans="1:7" s="40" customFormat="1" x14ac:dyDescent="0.25">
      <c r="A28" s="172"/>
      <c r="B28" s="174"/>
      <c r="C28" s="172"/>
      <c r="D28" s="43" t="s">
        <v>4</v>
      </c>
      <c r="E28" s="128">
        <v>2000</v>
      </c>
      <c r="F28" s="179"/>
      <c r="G28" s="38">
        <v>0</v>
      </c>
    </row>
    <row r="29" spans="1:7" s="40" customFormat="1" x14ac:dyDescent="0.25">
      <c r="A29" s="183"/>
      <c r="B29" s="175"/>
      <c r="C29" s="183"/>
      <c r="D29" s="43" t="s">
        <v>63</v>
      </c>
      <c r="E29" s="128">
        <v>4000</v>
      </c>
      <c r="F29" s="182"/>
      <c r="G29" s="38">
        <f>E25+E27+E28+E29+E26</f>
        <v>20000</v>
      </c>
    </row>
    <row r="30" spans="1:7" ht="112.5" customHeight="1" x14ac:dyDescent="0.25">
      <c r="A30" s="171"/>
      <c r="B30" s="190" t="s">
        <v>130</v>
      </c>
      <c r="C30" s="171" t="s">
        <v>163</v>
      </c>
      <c r="D30" s="134" t="s">
        <v>10</v>
      </c>
      <c r="E30" s="128">
        <v>10000</v>
      </c>
      <c r="F30" s="137" t="s">
        <v>132</v>
      </c>
      <c r="G30" s="38"/>
    </row>
    <row r="31" spans="1:7" ht="19.5" customHeight="1" x14ac:dyDescent="0.25">
      <c r="A31" s="184"/>
      <c r="B31" s="191"/>
      <c r="C31" s="186"/>
      <c r="D31" s="135" t="s">
        <v>26</v>
      </c>
      <c r="E31" s="128">
        <v>1000</v>
      </c>
      <c r="F31" s="137"/>
      <c r="G31" s="38"/>
    </row>
    <row r="32" spans="1:7" ht="29.25" customHeight="1" x14ac:dyDescent="0.25">
      <c r="A32" s="184"/>
      <c r="B32" s="191"/>
      <c r="C32" s="187"/>
      <c r="D32" s="136" t="s">
        <v>62</v>
      </c>
      <c r="E32" s="128">
        <v>4000</v>
      </c>
      <c r="F32" s="137"/>
      <c r="G32" s="38"/>
    </row>
    <row r="33" spans="1:7" ht="29.25" customHeight="1" x14ac:dyDescent="0.25">
      <c r="A33" s="184"/>
      <c r="B33" s="191"/>
      <c r="C33" s="98" t="s">
        <v>164</v>
      </c>
      <c r="D33" s="131" t="s">
        <v>65</v>
      </c>
      <c r="E33" s="128">
        <v>10000</v>
      </c>
      <c r="F33" s="137" t="s">
        <v>133</v>
      </c>
      <c r="G33" s="132"/>
    </row>
    <row r="34" spans="1:7" ht="157.5" x14ac:dyDescent="0.25">
      <c r="A34" s="185"/>
      <c r="B34" s="192"/>
      <c r="C34" s="138" t="s">
        <v>165</v>
      </c>
      <c r="D34" s="37" t="s">
        <v>65</v>
      </c>
      <c r="E34" s="139">
        <v>20000</v>
      </c>
      <c r="F34" s="44"/>
      <c r="G34" s="44"/>
    </row>
    <row r="35" spans="1:7" x14ac:dyDescent="0.25">
      <c r="E35" s="45">
        <f>SUM(E3:E34)</f>
        <v>113000</v>
      </c>
      <c r="F35" s="45"/>
      <c r="G35" s="133">
        <f>SUM(G3:G29)</f>
        <v>68000</v>
      </c>
    </row>
    <row r="39" spans="1:7" x14ac:dyDescent="0.25">
      <c r="D39" s="33">
        <f>20000-1065.31</f>
        <v>18934.689999999999</v>
      </c>
    </row>
    <row r="40" spans="1:7" x14ac:dyDescent="0.25">
      <c r="E40" s="45"/>
      <c r="F40" s="45"/>
    </row>
    <row r="45" spans="1:7" x14ac:dyDescent="0.25">
      <c r="D45" s="45"/>
    </row>
  </sheetData>
  <mergeCells count="18">
    <mergeCell ref="F13:F19"/>
    <mergeCell ref="F20:F24"/>
    <mergeCell ref="F25:F29"/>
    <mergeCell ref="B30:B34"/>
    <mergeCell ref="A30:A34"/>
    <mergeCell ref="C25:C29"/>
    <mergeCell ref="B13:B29"/>
    <mergeCell ref="A13:A29"/>
    <mergeCell ref="C13:C19"/>
    <mergeCell ref="C20:C24"/>
    <mergeCell ref="C30:C32"/>
    <mergeCell ref="A1:G1"/>
    <mergeCell ref="C3:C7"/>
    <mergeCell ref="B3:B12"/>
    <mergeCell ref="A3:A12"/>
    <mergeCell ref="F3:F7"/>
    <mergeCell ref="F8:F12"/>
    <mergeCell ref="C8:C12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7" workbookViewId="0">
      <selection activeCell="B23" sqref="B23"/>
    </sheetView>
  </sheetViews>
  <sheetFormatPr defaultColWidth="11.42578125" defaultRowHeight="15" x14ac:dyDescent="0.25"/>
  <cols>
    <col min="2" max="2" width="68" customWidth="1"/>
  </cols>
  <sheetData>
    <row r="1" spans="1:6" ht="18.75" x14ac:dyDescent="0.25">
      <c r="A1" s="57" t="s">
        <v>54</v>
      </c>
      <c r="B1" s="47" t="s">
        <v>6</v>
      </c>
      <c r="C1" s="47" t="s">
        <v>25</v>
      </c>
      <c r="D1" s="47" t="s">
        <v>87</v>
      </c>
      <c r="E1" s="47" t="s">
        <v>27</v>
      </c>
      <c r="F1" s="47" t="s">
        <v>88</v>
      </c>
    </row>
    <row r="2" spans="1:6" ht="18.75" x14ac:dyDescent="0.25">
      <c r="A2" s="58">
        <v>19</v>
      </c>
      <c r="B2" s="52" t="s">
        <v>70</v>
      </c>
      <c r="C2" s="48">
        <v>42352</v>
      </c>
      <c r="D2" s="49">
        <v>5</v>
      </c>
      <c r="E2" s="50">
        <f t="shared" ref="E2:E14" si="0">C2+D2</f>
        <v>42357</v>
      </c>
      <c r="F2" s="50"/>
    </row>
    <row r="3" spans="1:6" ht="18.75" x14ac:dyDescent="0.25">
      <c r="A3" s="58">
        <v>15</v>
      </c>
      <c r="B3" s="52" t="s">
        <v>71</v>
      </c>
      <c r="C3" s="48">
        <v>42356</v>
      </c>
      <c r="D3" s="49">
        <v>180</v>
      </c>
      <c r="E3" s="50">
        <f t="shared" si="0"/>
        <v>42536</v>
      </c>
      <c r="F3" s="50"/>
    </row>
    <row r="4" spans="1:6" ht="25.5" x14ac:dyDescent="0.25">
      <c r="A4" s="58">
        <v>35</v>
      </c>
      <c r="B4" s="52" t="s">
        <v>75</v>
      </c>
      <c r="C4" s="48">
        <v>42398</v>
      </c>
      <c r="D4" s="49">
        <v>240</v>
      </c>
      <c r="E4" s="50">
        <f t="shared" si="0"/>
        <v>42638</v>
      </c>
      <c r="F4" s="50"/>
    </row>
    <row r="5" spans="1:6" ht="25.5" x14ac:dyDescent="0.25">
      <c r="A5" s="58">
        <v>34</v>
      </c>
      <c r="B5" s="52" t="s">
        <v>80</v>
      </c>
      <c r="C5" s="48">
        <v>42438</v>
      </c>
      <c r="D5" s="49">
        <v>240</v>
      </c>
      <c r="E5" s="50">
        <f t="shared" si="0"/>
        <v>42678</v>
      </c>
      <c r="F5" s="50"/>
    </row>
    <row r="6" spans="1:6" ht="18.75" x14ac:dyDescent="0.25">
      <c r="A6" s="58">
        <v>31</v>
      </c>
      <c r="B6" s="53" t="s">
        <v>84</v>
      </c>
      <c r="C6" s="51">
        <v>42500</v>
      </c>
      <c r="D6" s="49">
        <v>200</v>
      </c>
      <c r="E6" s="50">
        <f t="shared" si="0"/>
        <v>42700</v>
      </c>
      <c r="F6" s="50"/>
    </row>
    <row r="7" spans="1:6" ht="18.75" x14ac:dyDescent="0.25">
      <c r="A7" s="58">
        <v>32</v>
      </c>
      <c r="B7" s="53" t="s">
        <v>85</v>
      </c>
      <c r="C7" s="51">
        <v>42500</v>
      </c>
      <c r="D7" s="49">
        <v>210</v>
      </c>
      <c r="E7" s="50">
        <f t="shared" si="0"/>
        <v>42710</v>
      </c>
      <c r="F7" s="50"/>
    </row>
    <row r="8" spans="1:6" ht="25.5" x14ac:dyDescent="0.25">
      <c r="A8" s="58">
        <v>21</v>
      </c>
      <c r="B8" s="53" t="s">
        <v>86</v>
      </c>
      <c r="C8" s="48">
        <v>42487</v>
      </c>
      <c r="D8" s="49">
        <v>60</v>
      </c>
      <c r="E8" s="50">
        <f t="shared" si="0"/>
        <v>42547</v>
      </c>
      <c r="F8" s="50"/>
    </row>
    <row r="9" spans="1:6" ht="18.75" x14ac:dyDescent="0.25">
      <c r="A9" s="58">
        <v>12</v>
      </c>
      <c r="B9" s="46" t="s">
        <v>76</v>
      </c>
      <c r="C9" s="48">
        <v>42500</v>
      </c>
      <c r="D9" s="49">
        <v>120</v>
      </c>
      <c r="E9" s="50">
        <f t="shared" si="0"/>
        <v>42620</v>
      </c>
      <c r="F9" s="50"/>
    </row>
    <row r="10" spans="1:6" ht="18.75" x14ac:dyDescent="0.25">
      <c r="A10" s="58">
        <v>13</v>
      </c>
      <c r="B10" s="54" t="s">
        <v>73</v>
      </c>
      <c r="C10" s="48">
        <v>42531</v>
      </c>
      <c r="D10" s="49">
        <v>60</v>
      </c>
      <c r="E10" s="50">
        <f t="shared" si="0"/>
        <v>42591</v>
      </c>
      <c r="F10" s="50"/>
    </row>
    <row r="11" spans="1:6" ht="38.25" x14ac:dyDescent="0.25">
      <c r="A11" s="58">
        <v>28</v>
      </c>
      <c r="B11" s="54" t="s">
        <v>81</v>
      </c>
      <c r="C11" s="48">
        <v>42536</v>
      </c>
      <c r="D11" s="49">
        <v>60</v>
      </c>
      <c r="E11" s="50">
        <f t="shared" si="0"/>
        <v>42596</v>
      </c>
      <c r="F11" s="50"/>
    </row>
    <row r="12" spans="1:6" ht="18.75" x14ac:dyDescent="0.25">
      <c r="A12" s="58">
        <v>30</v>
      </c>
      <c r="B12" s="56" t="s">
        <v>78</v>
      </c>
      <c r="C12" s="48">
        <v>42475</v>
      </c>
      <c r="D12" s="49">
        <v>200</v>
      </c>
      <c r="E12" s="50">
        <f t="shared" si="0"/>
        <v>42675</v>
      </c>
      <c r="F12" s="50"/>
    </row>
    <row r="13" spans="1:6" ht="18.75" x14ac:dyDescent="0.25">
      <c r="A13" s="58">
        <v>26</v>
      </c>
      <c r="B13" s="54" t="s">
        <v>82</v>
      </c>
      <c r="C13" s="48">
        <v>42461</v>
      </c>
      <c r="D13" s="49">
        <v>30</v>
      </c>
      <c r="E13" s="50">
        <f t="shared" si="0"/>
        <v>42491</v>
      </c>
      <c r="F13" s="50"/>
    </row>
    <row r="14" spans="1:6" ht="25.5" x14ac:dyDescent="0.25">
      <c r="A14" s="58">
        <v>29</v>
      </c>
      <c r="B14" s="56" t="s">
        <v>79</v>
      </c>
      <c r="C14" s="48">
        <v>42461</v>
      </c>
      <c r="D14" s="49">
        <v>120</v>
      </c>
      <c r="E14" s="50">
        <f t="shared" si="0"/>
        <v>42581</v>
      </c>
      <c r="F14" s="50"/>
    </row>
    <row r="15" spans="1:6" ht="18.75" x14ac:dyDescent="0.25">
      <c r="A15" s="58">
        <v>39</v>
      </c>
      <c r="B15" s="55" t="s">
        <v>77</v>
      </c>
      <c r="C15" s="48">
        <v>42495</v>
      </c>
      <c r="D15" s="49">
        <v>120</v>
      </c>
      <c r="E15" s="50">
        <v>42615</v>
      </c>
      <c r="F15" s="50"/>
    </row>
    <row r="16" spans="1:6" ht="25.5" x14ac:dyDescent="0.25">
      <c r="A16" s="58">
        <v>22</v>
      </c>
      <c r="B16" s="56" t="s">
        <v>74</v>
      </c>
      <c r="C16" s="48">
        <v>42536</v>
      </c>
      <c r="D16" s="49">
        <v>60</v>
      </c>
      <c r="E16" s="50">
        <v>42596</v>
      </c>
      <c r="F16" s="50"/>
    </row>
    <row r="17" spans="1:6" ht="25.5" x14ac:dyDescent="0.25">
      <c r="A17" s="58">
        <v>27</v>
      </c>
      <c r="B17" s="54" t="s">
        <v>83</v>
      </c>
      <c r="C17" s="48">
        <v>42536</v>
      </c>
      <c r="D17" s="49">
        <v>60</v>
      </c>
      <c r="E17" s="50">
        <v>42596</v>
      </c>
      <c r="F17" s="50"/>
    </row>
    <row r="18" spans="1:6" ht="25.5" x14ac:dyDescent="0.25">
      <c r="A18" s="58">
        <v>1</v>
      </c>
      <c r="B18" s="54" t="s">
        <v>72</v>
      </c>
      <c r="C18" s="48">
        <v>42541</v>
      </c>
      <c r="D18" s="49">
        <v>30</v>
      </c>
      <c r="E18" s="50">
        <v>42571</v>
      </c>
      <c r="F18" s="5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zoomScaleNormal="100" workbookViewId="0">
      <selection activeCell="B24" sqref="B24"/>
    </sheetView>
  </sheetViews>
  <sheetFormatPr defaultColWidth="11.42578125" defaultRowHeight="18.75" x14ac:dyDescent="0.3"/>
  <cols>
    <col min="1" max="1" width="5.7109375" style="74" bestFit="1" customWidth="1"/>
    <col min="2" max="2" width="115.140625" style="66" customWidth="1"/>
    <col min="3" max="5" width="13.5703125" style="66" customWidth="1"/>
    <col min="6" max="6" width="25.28515625" style="66" customWidth="1"/>
    <col min="7" max="7" width="14.7109375" style="66" customWidth="1"/>
    <col min="8" max="9" width="11.42578125" style="66"/>
    <col min="10" max="10" width="13.85546875" style="66" customWidth="1"/>
    <col min="11" max="11" width="33.140625" style="66" customWidth="1"/>
    <col min="12" max="16384" width="11.42578125" style="66"/>
  </cols>
  <sheetData>
    <row r="1" spans="1:8" x14ac:dyDescent="0.25">
      <c r="A1" s="64" t="s">
        <v>54</v>
      </c>
      <c r="B1" s="65" t="s">
        <v>6</v>
      </c>
      <c r="C1" s="65" t="s">
        <v>25</v>
      </c>
      <c r="D1" s="65" t="s">
        <v>87</v>
      </c>
      <c r="E1" s="65" t="s">
        <v>27</v>
      </c>
      <c r="F1" s="65" t="s">
        <v>88</v>
      </c>
    </row>
    <row r="2" spans="1:8" x14ac:dyDescent="0.25">
      <c r="A2" s="85">
        <v>0</v>
      </c>
      <c r="B2" s="67" t="s">
        <v>53</v>
      </c>
      <c r="C2" s="68">
        <v>42310</v>
      </c>
      <c r="D2" s="69">
        <v>365</v>
      </c>
      <c r="E2" s="68">
        <f t="shared" ref="E2:E20" si="0">C2+D2</f>
        <v>42675</v>
      </c>
      <c r="F2" s="62" t="s">
        <v>90</v>
      </c>
      <c r="H2" s="84"/>
    </row>
    <row r="3" spans="1:8" ht="47.25" x14ac:dyDescent="0.25">
      <c r="A3" s="85">
        <v>36</v>
      </c>
      <c r="B3" s="75" t="s">
        <v>96</v>
      </c>
      <c r="C3" s="70">
        <v>42491</v>
      </c>
      <c r="D3" s="71">
        <v>180</v>
      </c>
      <c r="E3" s="72">
        <f t="shared" si="0"/>
        <v>42671</v>
      </c>
      <c r="F3" s="62" t="s">
        <v>90</v>
      </c>
      <c r="H3" s="84"/>
    </row>
    <row r="4" spans="1:8" x14ac:dyDescent="0.25">
      <c r="A4" s="85">
        <v>9</v>
      </c>
      <c r="B4" s="75" t="s">
        <v>97</v>
      </c>
      <c r="C4" s="70">
        <v>42491</v>
      </c>
      <c r="D4" s="71">
        <v>150</v>
      </c>
      <c r="E4" s="72">
        <f t="shared" si="0"/>
        <v>42641</v>
      </c>
      <c r="F4" s="62" t="s">
        <v>90</v>
      </c>
    </row>
    <row r="5" spans="1:8" ht="31.5" x14ac:dyDescent="0.25">
      <c r="A5" s="85">
        <v>40</v>
      </c>
      <c r="B5" s="75" t="s">
        <v>98</v>
      </c>
      <c r="C5" s="70">
        <v>42491</v>
      </c>
      <c r="D5" s="71">
        <v>120</v>
      </c>
      <c r="E5" s="72">
        <f t="shared" si="0"/>
        <v>42611</v>
      </c>
      <c r="F5" s="62" t="s">
        <v>90</v>
      </c>
    </row>
    <row r="6" spans="1:8" x14ac:dyDescent="0.25">
      <c r="A6" s="63">
        <v>20</v>
      </c>
      <c r="B6" s="76" t="s">
        <v>99</v>
      </c>
      <c r="C6" s="70">
        <v>42491</v>
      </c>
      <c r="D6" s="71">
        <v>90</v>
      </c>
      <c r="E6" s="72">
        <f t="shared" si="0"/>
        <v>42581</v>
      </c>
      <c r="F6" s="62"/>
    </row>
    <row r="7" spans="1:8" ht="31.5" x14ac:dyDescent="0.25">
      <c r="A7" s="85">
        <v>4</v>
      </c>
      <c r="B7" s="77" t="s">
        <v>100</v>
      </c>
      <c r="C7" s="73">
        <v>42505</v>
      </c>
      <c r="D7" s="71">
        <v>120</v>
      </c>
      <c r="E7" s="72">
        <f t="shared" si="0"/>
        <v>42625</v>
      </c>
      <c r="F7" s="60" t="s">
        <v>91</v>
      </c>
    </row>
    <row r="8" spans="1:8" ht="31.5" x14ac:dyDescent="0.25">
      <c r="A8" s="63">
        <v>8</v>
      </c>
      <c r="B8" s="76" t="s">
        <v>101</v>
      </c>
      <c r="C8" s="70">
        <v>42491</v>
      </c>
      <c r="D8" s="71">
        <v>60</v>
      </c>
      <c r="E8" s="72">
        <f t="shared" si="0"/>
        <v>42551</v>
      </c>
      <c r="F8" s="62"/>
    </row>
    <row r="9" spans="1:8" x14ac:dyDescent="0.25">
      <c r="A9" s="85">
        <v>14</v>
      </c>
      <c r="B9" s="77" t="s">
        <v>102</v>
      </c>
      <c r="C9" s="73">
        <v>42505</v>
      </c>
      <c r="D9" s="71">
        <v>120</v>
      </c>
      <c r="E9" s="72">
        <f t="shared" si="0"/>
        <v>42625</v>
      </c>
      <c r="F9" s="193" t="s">
        <v>89</v>
      </c>
    </row>
    <row r="10" spans="1:8" ht="31.5" x14ac:dyDescent="0.25">
      <c r="A10" s="85">
        <v>18</v>
      </c>
      <c r="B10" s="77" t="s">
        <v>103</v>
      </c>
      <c r="C10" s="73">
        <v>42505</v>
      </c>
      <c r="D10" s="71">
        <v>105</v>
      </c>
      <c r="E10" s="72">
        <f t="shared" si="0"/>
        <v>42610</v>
      </c>
      <c r="F10" s="193"/>
    </row>
    <row r="11" spans="1:8" x14ac:dyDescent="0.25">
      <c r="A11" s="63">
        <v>23</v>
      </c>
      <c r="B11" s="78" t="s">
        <v>104</v>
      </c>
      <c r="C11" s="73">
        <v>42501</v>
      </c>
      <c r="D11" s="71">
        <v>90</v>
      </c>
      <c r="E11" s="72">
        <f t="shared" si="0"/>
        <v>42591</v>
      </c>
      <c r="F11" s="62" t="s">
        <v>92</v>
      </c>
    </row>
    <row r="12" spans="1:8" ht="31.5" x14ac:dyDescent="0.25">
      <c r="A12" s="85">
        <v>25</v>
      </c>
      <c r="B12" s="79" t="s">
        <v>112</v>
      </c>
      <c r="C12" s="73">
        <v>42501</v>
      </c>
      <c r="D12" s="71">
        <v>90</v>
      </c>
      <c r="E12" s="72">
        <f t="shared" si="0"/>
        <v>42591</v>
      </c>
      <c r="F12" s="62"/>
    </row>
    <row r="13" spans="1:8" ht="23.25" x14ac:dyDescent="0.25">
      <c r="A13" s="59">
        <v>6</v>
      </c>
      <c r="B13" s="80" t="s">
        <v>105</v>
      </c>
      <c r="C13" s="70">
        <v>42505</v>
      </c>
      <c r="D13" s="71">
        <v>100</v>
      </c>
      <c r="E13" s="72">
        <f t="shared" si="0"/>
        <v>42605</v>
      </c>
      <c r="F13" s="60" t="s">
        <v>91</v>
      </c>
    </row>
    <row r="14" spans="1:8" x14ac:dyDescent="0.25">
      <c r="A14" s="59">
        <v>11</v>
      </c>
      <c r="B14" s="81" t="s">
        <v>106</v>
      </c>
      <c r="C14" s="70">
        <v>42536</v>
      </c>
      <c r="D14" s="71">
        <v>60</v>
      </c>
      <c r="E14" s="72">
        <f t="shared" si="0"/>
        <v>42596</v>
      </c>
      <c r="F14" s="62"/>
    </row>
    <row r="15" spans="1:8" x14ac:dyDescent="0.25">
      <c r="A15" s="59">
        <v>16</v>
      </c>
      <c r="B15" s="80" t="s">
        <v>107</v>
      </c>
      <c r="C15" s="70">
        <v>42491</v>
      </c>
      <c r="D15" s="71">
        <v>70</v>
      </c>
      <c r="E15" s="72">
        <f t="shared" si="0"/>
        <v>42561</v>
      </c>
      <c r="F15" s="62"/>
    </row>
    <row r="16" spans="1:8" x14ac:dyDescent="0.25">
      <c r="A16" s="59">
        <v>17</v>
      </c>
      <c r="B16" s="80" t="s">
        <v>108</v>
      </c>
      <c r="C16" s="70">
        <v>42541</v>
      </c>
      <c r="D16" s="71">
        <v>60</v>
      </c>
      <c r="E16" s="72">
        <f t="shared" si="0"/>
        <v>42601</v>
      </c>
      <c r="F16" s="62"/>
    </row>
    <row r="17" spans="1:6" x14ac:dyDescent="0.25">
      <c r="A17" s="59">
        <v>24</v>
      </c>
      <c r="B17" s="81" t="s">
        <v>109</v>
      </c>
      <c r="C17" s="70">
        <v>42536</v>
      </c>
      <c r="D17" s="71">
        <v>30</v>
      </c>
      <c r="E17" s="72">
        <f t="shared" si="0"/>
        <v>42566</v>
      </c>
      <c r="F17" s="62"/>
    </row>
    <row r="18" spans="1:6" x14ac:dyDescent="0.25">
      <c r="A18" s="59">
        <v>3</v>
      </c>
      <c r="B18" s="82" t="s">
        <v>111</v>
      </c>
      <c r="C18" s="70">
        <v>42552</v>
      </c>
      <c r="D18" s="71">
        <v>45</v>
      </c>
      <c r="E18" s="72">
        <f t="shared" si="0"/>
        <v>42597</v>
      </c>
      <c r="F18" s="62"/>
    </row>
    <row r="19" spans="1:6" x14ac:dyDescent="0.25">
      <c r="A19" s="59">
        <v>2</v>
      </c>
      <c r="B19" s="83" t="s">
        <v>93</v>
      </c>
      <c r="C19" s="70">
        <v>42566</v>
      </c>
      <c r="D19" s="71">
        <v>60</v>
      </c>
      <c r="E19" s="72">
        <f t="shared" si="0"/>
        <v>42626</v>
      </c>
      <c r="F19" s="62"/>
    </row>
    <row r="20" spans="1:6" x14ac:dyDescent="0.25">
      <c r="A20" s="59">
        <v>10</v>
      </c>
      <c r="B20" s="81" t="s">
        <v>110</v>
      </c>
      <c r="C20" s="70">
        <v>42581</v>
      </c>
      <c r="D20" s="71">
        <v>60</v>
      </c>
      <c r="E20" s="72">
        <f t="shared" si="0"/>
        <v>42641</v>
      </c>
      <c r="F20" s="62"/>
    </row>
  </sheetData>
  <sortState ref="H25:M35">
    <sortCondition ref="H24"/>
  </sortState>
  <mergeCells count="1">
    <mergeCell ref="F9:F10"/>
  </mergeCells>
  <pageMargins left="0.7" right="0.7" top="0.75" bottom="0.75" header="0.3" footer="0.3"/>
  <pageSetup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2018-03-06T17:00:00+00:00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Energy</TermName>
          <TermId xmlns="http://schemas.microsoft.com/office/infopath/2007/PartnerControls">507850c5-118d-4c78-99b1-c760df552b10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1143</Value>
      <Value>296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00058732</UndpProjectNo>
    <UndpDocStatus xmlns="1ed4137b-41b2-488b-8250-6d369ec27664">Approved</UndpDocStatus>
    <Outcome1 xmlns="f1161f5b-24a3-4c2d-bc81-44cb9325e8ee">00073109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PAN</TermName>
          <TermId xmlns="http://schemas.microsoft.com/office/infopath/2007/PartnerControls">80cf6c66-f259-423f-bd91-0b0cb7f2fc57</TermId>
        </TermInfo>
      </Terms>
    </gc6531b704974d528487414686b72f6f>
    <_dlc_DocId xmlns="f1161f5b-24a3-4c2d-bc81-44cb9325e8ee">ATLASPDC-4-82643</_dlc_DocId>
    <_dlc_DocIdUrl xmlns="f1161f5b-24a3-4c2d-bc81-44cb9325e8ee">
      <Url>https://info.undp.org/docs/pdc/_layouts/DocIdRedir.aspx?ID=ATLASPDC-4-82643</Url>
      <Description>ATLASPDC-4-82643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0ABF5DB8-521E-466A-8223-6CBE09659322}"/>
</file>

<file path=customXml/itemProps2.xml><?xml version="1.0" encoding="utf-8"?>
<ds:datastoreItem xmlns:ds="http://schemas.openxmlformats.org/officeDocument/2006/customXml" ds:itemID="{71D44E9D-1B31-431D-B0DE-260229776F8B}"/>
</file>

<file path=customXml/itemProps3.xml><?xml version="1.0" encoding="utf-8"?>
<ds:datastoreItem xmlns:ds="http://schemas.openxmlformats.org/officeDocument/2006/customXml" ds:itemID="{532BA5A1-A296-4C9A-A2EE-DF54C76F9833}"/>
</file>

<file path=customXml/itemProps4.xml><?xml version="1.0" encoding="utf-8"?>
<ds:datastoreItem xmlns:ds="http://schemas.openxmlformats.org/officeDocument/2006/customXml" ds:itemID="{511C1F1F-8099-4770-A032-A81F52C8814E}"/>
</file>

<file path=customXml/itemProps5.xml><?xml version="1.0" encoding="utf-8"?>
<ds:datastoreItem xmlns:ds="http://schemas.openxmlformats.org/officeDocument/2006/customXml" ds:itemID="{04D59955-D137-4DFC-A281-A3D950154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 2</vt:lpstr>
      <vt:lpstr>Res 3</vt:lpstr>
      <vt:lpstr>Res 4</vt:lpstr>
      <vt:lpstr>Actividades</vt:lpstr>
      <vt:lpstr>Consultorías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Operativo Anual 2017</dc:title>
  <dc:subject/>
  <dc:creator>Anarela Sanchez</dc:creator>
  <cp:lastModifiedBy>Malena Sarlo</cp:lastModifiedBy>
  <cp:lastPrinted>2016-04-04T12:55:58Z</cp:lastPrinted>
  <dcterms:created xsi:type="dcterms:W3CDTF">2015-07-15T22:50:59Z</dcterms:created>
  <dcterms:modified xsi:type="dcterms:W3CDTF">2017-12-14T21:36:36Z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1143;#PAN|80cf6c66-f259-423f-bd91-0b0cb7f2fc57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296;#Environment and Energy|507850c5-118d-4c78-99b1-c760df552b10</vt:lpwstr>
  </property>
  <property fmtid="{D5CDD505-2E9C-101B-9397-08002B2CF9AE}" pid="13" name="_dlc_DocIdItemGuid">
    <vt:lpwstr>ee5cba04-ba0a-45f0-b9ad-17e3f6ce7080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